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1210" windowHeight="8100" activeTab="5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8" r:id="rId7"/>
    <sheet name="сентябрь" sheetId="9" r:id="rId8"/>
    <sheet name="октябрь" sheetId="10" r:id="rId9"/>
    <sheet name="ноябрь" sheetId="11" r:id="rId10"/>
    <sheet name="декабрь" sheetId="12" r:id="rId11"/>
    <sheet name="январь" sheetId="13" r:id="rId12"/>
    <sheet name="Лист1" sheetId="14" r:id="rId13"/>
  </sheets>
  <calcPr calcId="145621"/>
</workbook>
</file>

<file path=xl/calcChain.xml><?xml version="1.0" encoding="utf-8"?>
<calcChain xmlns="http://schemas.openxmlformats.org/spreadsheetml/2006/main">
  <c r="J3" i="14" l="1"/>
  <c r="J4" i="14"/>
  <c r="J5" i="14"/>
  <c r="J6" i="14"/>
  <c r="J7" i="14"/>
  <c r="J8" i="14"/>
  <c r="J9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2" i="14"/>
  <c r="I3" i="14"/>
  <c r="I4" i="14"/>
  <c r="I5" i="14"/>
  <c r="I6" i="14"/>
  <c r="I7" i="14"/>
  <c r="I8" i="14"/>
  <c r="I9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4" i="14"/>
  <c r="I65" i="14"/>
  <c r="I66" i="14"/>
  <c r="I2" i="14"/>
  <c r="H3" i="14"/>
  <c r="H4" i="14"/>
  <c r="H5" i="14"/>
  <c r="H6" i="14"/>
  <c r="H7" i="14"/>
  <c r="H8" i="14"/>
  <c r="H9" i="14"/>
  <c r="H11" i="14"/>
  <c r="H12" i="14"/>
  <c r="H13" i="14"/>
  <c r="H15" i="14"/>
  <c r="H16" i="14"/>
  <c r="H17" i="14"/>
  <c r="H18" i="14"/>
  <c r="H19" i="14"/>
  <c r="H20" i="14"/>
  <c r="H21" i="14"/>
  <c r="H22" i="14"/>
  <c r="H24" i="14"/>
  <c r="H25" i="14"/>
  <c r="H26" i="14"/>
  <c r="H27" i="14"/>
  <c r="H29" i="14"/>
  <c r="H30" i="14"/>
  <c r="H31" i="14"/>
  <c r="H32" i="14"/>
  <c r="H33" i="14"/>
  <c r="H34" i="14"/>
  <c r="H35" i="14"/>
  <c r="H36" i="14"/>
  <c r="H38" i="14"/>
  <c r="H39" i="14"/>
  <c r="H40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5" i="14"/>
  <c r="H56" i="14"/>
  <c r="H57" i="14"/>
  <c r="H58" i="14"/>
  <c r="H59" i="14"/>
  <c r="H60" i="14"/>
  <c r="H61" i="14"/>
  <c r="H62" i="14"/>
  <c r="H64" i="14"/>
  <c r="H65" i="14"/>
  <c r="H66" i="14"/>
  <c r="H2" i="14"/>
  <c r="G3" i="14"/>
  <c r="G4" i="14"/>
  <c r="G5" i="14"/>
  <c r="G6" i="14"/>
  <c r="G7" i="14"/>
  <c r="G8" i="14"/>
  <c r="G9" i="14"/>
  <c r="G11" i="14"/>
  <c r="G12" i="14"/>
  <c r="G13" i="14"/>
  <c r="G15" i="14"/>
  <c r="G16" i="14"/>
  <c r="G17" i="14"/>
  <c r="G18" i="14"/>
  <c r="G19" i="14"/>
  <c r="G20" i="14"/>
  <c r="G21" i="14"/>
  <c r="G22" i="14"/>
  <c r="G24" i="14"/>
  <c r="G25" i="14"/>
  <c r="G26" i="14"/>
  <c r="G29" i="14"/>
  <c r="G30" i="14"/>
  <c r="G31" i="14"/>
  <c r="G32" i="14"/>
  <c r="G33" i="14"/>
  <c r="G34" i="14"/>
  <c r="G35" i="14"/>
  <c r="G36" i="14"/>
  <c r="G38" i="14"/>
  <c r="G39" i="14"/>
  <c r="G40" i="14"/>
  <c r="G42" i="14"/>
  <c r="G43" i="14"/>
  <c r="G44" i="14"/>
  <c r="G45" i="14"/>
  <c r="G46" i="14"/>
  <c r="G47" i="14"/>
  <c r="G48" i="14"/>
  <c r="G49" i="14"/>
  <c r="G51" i="14"/>
  <c r="G52" i="14"/>
  <c r="G53" i="14"/>
  <c r="G55" i="14"/>
  <c r="G56" i="14"/>
  <c r="G57" i="14"/>
  <c r="G58" i="14"/>
  <c r="G59" i="14"/>
  <c r="G60" i="14"/>
  <c r="G61" i="14"/>
  <c r="G62" i="14"/>
  <c r="G64" i="14"/>
  <c r="G65" i="14"/>
  <c r="G66" i="14"/>
  <c r="G2" i="14"/>
  <c r="F3" i="14" l="1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2" i="14"/>
  <c r="E3" i="14" l="1"/>
  <c r="E4" i="14"/>
  <c r="E5" i="14"/>
  <c r="E6" i="14"/>
  <c r="E7" i="14"/>
  <c r="E8" i="14"/>
  <c r="E9" i="14"/>
  <c r="E10" i="14"/>
  <c r="E11" i="14"/>
  <c r="E12" i="14"/>
  <c r="E13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2" i="14"/>
  <c r="D3" i="14" l="1"/>
  <c r="D4" i="14"/>
  <c r="D5" i="14"/>
  <c r="D6" i="14"/>
  <c r="D7" i="14"/>
  <c r="D8" i="14"/>
  <c r="D9" i="14"/>
  <c r="D10" i="14"/>
  <c r="D11" i="14"/>
  <c r="D12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2" i="14"/>
  <c r="C56" i="14" l="1"/>
  <c r="K7" i="13" s="1"/>
  <c r="C57" i="14"/>
  <c r="K8" i="13" s="1"/>
  <c r="C58" i="14"/>
  <c r="K9" i="13" s="1"/>
  <c r="C59" i="14"/>
  <c r="K10" i="13" s="1"/>
  <c r="C60" i="14"/>
  <c r="K11" i="13" s="1"/>
  <c r="C61" i="14"/>
  <c r="K12" i="13" s="1"/>
  <c r="C62" i="14"/>
  <c r="K13" i="13" s="1"/>
  <c r="C63" i="14"/>
  <c r="K14" i="13" s="1"/>
  <c r="C64" i="14"/>
  <c r="K15" i="13" s="1"/>
  <c r="C65" i="14"/>
  <c r="K16" i="13" s="1"/>
  <c r="C66" i="14"/>
  <c r="K17" i="13" s="1"/>
  <c r="C55" i="14"/>
  <c r="K6" i="13" s="1"/>
  <c r="C43" i="14"/>
  <c r="I7" i="13" s="1"/>
  <c r="C44" i="14"/>
  <c r="I8" i="13" s="1"/>
  <c r="C45" i="14"/>
  <c r="I9" i="13" s="1"/>
  <c r="C46" i="14"/>
  <c r="I10" i="13" s="1"/>
  <c r="C47" i="14"/>
  <c r="I11" i="13" s="1"/>
  <c r="C48" i="14"/>
  <c r="I12" i="13" s="1"/>
  <c r="C49" i="14"/>
  <c r="I13" i="13" s="1"/>
  <c r="C50" i="14"/>
  <c r="I14" i="13" s="1"/>
  <c r="C51" i="14"/>
  <c r="I15" i="13" s="1"/>
  <c r="C52" i="14"/>
  <c r="I16" i="13" s="1"/>
  <c r="C53" i="14"/>
  <c r="I17" i="13" s="1"/>
  <c r="C42" i="14"/>
  <c r="I6" i="13" s="1"/>
  <c r="C30" i="14"/>
  <c r="G7" i="13" s="1"/>
  <c r="C31" i="14"/>
  <c r="G8" i="13" s="1"/>
  <c r="C32" i="14"/>
  <c r="G9" i="13" s="1"/>
  <c r="C33" i="14"/>
  <c r="G10" i="13" s="1"/>
  <c r="C34" i="14"/>
  <c r="G11" i="13" s="1"/>
  <c r="C35" i="14"/>
  <c r="G12" i="13" s="1"/>
  <c r="C36" i="14"/>
  <c r="G13" i="13" s="1"/>
  <c r="C37" i="14"/>
  <c r="G14" i="13" s="1"/>
  <c r="C38" i="14"/>
  <c r="G15" i="13" s="1"/>
  <c r="C39" i="14"/>
  <c r="G16" i="13" s="1"/>
  <c r="C40" i="14"/>
  <c r="G17" i="13" s="1"/>
  <c r="C29" i="14"/>
  <c r="G6" i="13" s="1"/>
  <c r="C16" i="14"/>
  <c r="E7" i="13" s="1"/>
  <c r="C17" i="14"/>
  <c r="E8" i="13" s="1"/>
  <c r="C18" i="14"/>
  <c r="E9" i="13" s="1"/>
  <c r="C19" i="14"/>
  <c r="E10" i="13" s="1"/>
  <c r="C20" i="14"/>
  <c r="E11" i="13" s="1"/>
  <c r="C21" i="14"/>
  <c r="E12" i="13" s="1"/>
  <c r="C22" i="14"/>
  <c r="E13" i="13" s="1"/>
  <c r="C23" i="14"/>
  <c r="C24" i="14"/>
  <c r="E15" i="13" s="1"/>
  <c r="C25" i="14"/>
  <c r="E16" i="13" s="1"/>
  <c r="C26" i="14"/>
  <c r="E17" i="13" s="1"/>
  <c r="C15" i="14"/>
  <c r="E6" i="13" s="1"/>
  <c r="C3" i="14"/>
  <c r="C7" i="13" s="1"/>
  <c r="C4" i="14"/>
  <c r="C8" i="13" s="1"/>
  <c r="C5" i="14"/>
  <c r="C9" i="13" s="1"/>
  <c r="C6" i="14"/>
  <c r="C10" i="13" s="1"/>
  <c r="C7" i="14"/>
  <c r="C11" i="13" s="1"/>
  <c r="C8" i="14"/>
  <c r="C12" i="13" s="1"/>
  <c r="C9" i="14"/>
  <c r="C13" i="13" s="1"/>
  <c r="C10" i="14"/>
  <c r="C11" i="14"/>
  <c r="C15" i="13" s="1"/>
  <c r="C12" i="14"/>
  <c r="C16" i="13" s="1"/>
  <c r="C13" i="14"/>
  <c r="C17" i="13" s="1"/>
  <c r="C2" i="14"/>
  <c r="C6" i="13" s="1"/>
</calcChain>
</file>

<file path=xl/sharedStrings.xml><?xml version="1.0" encoding="utf-8"?>
<sst xmlns="http://schemas.openxmlformats.org/spreadsheetml/2006/main" count="373" uniqueCount="31">
  <si>
    <t>Населенные пункты</t>
  </si>
  <si>
    <t>план</t>
  </si>
  <si>
    <t>факт</t>
  </si>
  <si>
    <t>целевой показатель смертности населения от новообразования</t>
  </si>
  <si>
    <t>число умерших в трудоспособном возрасте</t>
  </si>
  <si>
    <t>общее число выявленный случаев ЗНО (абс)</t>
  </si>
  <si>
    <t>число случаев ЗНО выявленных на ранних стадиях (абс)</t>
  </si>
  <si>
    <t>кол-во умерших до года (абс)</t>
  </si>
  <si>
    <t>кол-во больных ЗНО, состоящих на учете 5 лет и более</t>
  </si>
  <si>
    <t>г.Комсомольск-на -Амуре</t>
  </si>
  <si>
    <t>КГБУЗ Городская больница №2</t>
  </si>
  <si>
    <t>КГБУЗ Городская больница №3</t>
  </si>
  <si>
    <t>КГБУЗ Городская больница №4</t>
  </si>
  <si>
    <t>КГБУЗ Городская больница №7</t>
  </si>
  <si>
    <t>КГБУЗ поликлиника №9</t>
  </si>
  <si>
    <t>ОАО РЖД</t>
  </si>
  <si>
    <t>МСЧ 99</t>
  </si>
  <si>
    <t>Амурский район</t>
  </si>
  <si>
    <t>Комсомольский район</t>
  </si>
  <si>
    <t>Солнечный район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</si>
  <si>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</si>
  <si>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</si>
  <si>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</si>
  <si>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</si>
  <si>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</si>
  <si>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</si>
  <si>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</si>
  <si>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январь 2019 год</t>
  </si>
  <si>
    <t>февраль 2019г.</t>
  </si>
  <si>
    <t xml:space="preserve"> </t>
  </si>
  <si>
    <t>июль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</si>
</sst>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/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0" xfId="0" applyFont="1"/>
    <xf numFmtId="1" fontId="0" fillId="0" borderId="0" xfId="0" applyNumberFormat="1"/>
    <xf numFmtId="1" fontId="0" fillId="0" borderId="0" xfId="0" applyNumberForma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 customBuiltin="1"/>
  </cellStyles>
  <dxfs count="790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M18"/>
  <sheetViews>
    <sheetView workbookViewId="0">
      <selection activeCell="L7" sqref="L7:L18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9.5" thickBot="1" x14ac:dyDescent="0.35">
      <c r="A4" s="31" t="s">
        <v>28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79.166666666666671</v>
      </c>
      <c r="C7" s="7">
        <v>97</v>
      </c>
      <c r="D7" s="19">
        <v>15.833333333333334</v>
      </c>
      <c r="E7" s="7">
        <v>15</v>
      </c>
      <c r="F7" s="19">
        <v>184.66666666666666</v>
      </c>
      <c r="G7" s="7">
        <v>170</v>
      </c>
      <c r="H7" s="19">
        <v>103.16666666666667</v>
      </c>
      <c r="I7" s="7">
        <v>105</v>
      </c>
      <c r="J7" s="19">
        <v>32.166666666666664</v>
      </c>
      <c r="K7" s="7">
        <v>26</v>
      </c>
      <c r="L7" s="7">
        <v>3397</v>
      </c>
      <c r="M7" s="8"/>
    </row>
    <row r="8" spans="1:13" x14ac:dyDescent="0.25">
      <c r="A8" s="9" t="s">
        <v>10</v>
      </c>
      <c r="B8" s="20">
        <v>18.666666666666668</v>
      </c>
      <c r="C8" s="1">
        <v>26</v>
      </c>
      <c r="D8" s="20">
        <v>3.6666666666666665</v>
      </c>
      <c r="E8" s="1">
        <v>8</v>
      </c>
      <c r="F8" s="20">
        <v>45.333333333333336</v>
      </c>
      <c r="G8" s="1">
        <v>36</v>
      </c>
      <c r="H8" s="20">
        <v>25.333333333333332</v>
      </c>
      <c r="I8" s="1">
        <v>16</v>
      </c>
      <c r="J8" s="20">
        <v>7.833333333333333</v>
      </c>
      <c r="K8" s="1">
        <v>8</v>
      </c>
      <c r="L8" s="1">
        <v>754</v>
      </c>
      <c r="M8" s="10"/>
    </row>
    <row r="9" spans="1:13" x14ac:dyDescent="0.25">
      <c r="A9" s="9" t="s">
        <v>11</v>
      </c>
      <c r="B9" s="20">
        <v>9.5</v>
      </c>
      <c r="C9" s="1">
        <v>9</v>
      </c>
      <c r="D9" s="20">
        <v>1.8333333333333333</v>
      </c>
      <c r="E9" s="1">
        <v>1</v>
      </c>
      <c r="F9" s="20">
        <v>22.166666666666668</v>
      </c>
      <c r="G9" s="1">
        <v>10</v>
      </c>
      <c r="H9" s="20">
        <v>12.5</v>
      </c>
      <c r="I9" s="1">
        <v>14</v>
      </c>
      <c r="J9" s="20">
        <v>4</v>
      </c>
      <c r="K9" s="1">
        <v>4</v>
      </c>
      <c r="L9" s="1">
        <v>227</v>
      </c>
      <c r="M9" s="10"/>
    </row>
    <row r="10" spans="1:13" x14ac:dyDescent="0.25">
      <c r="A10" s="9" t="s">
        <v>12</v>
      </c>
      <c r="B10" s="20">
        <v>10.333333333333334</v>
      </c>
      <c r="C10" s="1">
        <v>17</v>
      </c>
      <c r="D10" s="20">
        <v>2</v>
      </c>
      <c r="E10" s="1">
        <v>3</v>
      </c>
      <c r="F10" s="20">
        <v>25</v>
      </c>
      <c r="G10" s="1">
        <v>23</v>
      </c>
      <c r="H10" s="20">
        <v>14</v>
      </c>
      <c r="I10" s="1">
        <v>19</v>
      </c>
      <c r="J10" s="20">
        <v>4.5</v>
      </c>
      <c r="K10" s="1">
        <v>2</v>
      </c>
      <c r="L10" s="1">
        <v>828</v>
      </c>
      <c r="M10" s="10"/>
    </row>
    <row r="11" spans="1:13" x14ac:dyDescent="0.25">
      <c r="A11" s="9" t="s">
        <v>13</v>
      </c>
      <c r="B11" s="20">
        <v>21.666666666666668</v>
      </c>
      <c r="C11" s="1">
        <v>35</v>
      </c>
      <c r="D11" s="20">
        <v>4.333333333333333</v>
      </c>
      <c r="E11" s="28">
        <v>2</v>
      </c>
      <c r="F11" s="20">
        <v>51.5</v>
      </c>
      <c r="G11" s="1">
        <v>65</v>
      </c>
      <c r="H11" s="20">
        <v>28.833333333333332</v>
      </c>
      <c r="I11" s="1">
        <v>41</v>
      </c>
      <c r="J11" s="20">
        <v>10.333333333333334</v>
      </c>
      <c r="K11" s="1">
        <v>7</v>
      </c>
      <c r="L11" s="1">
        <v>1151</v>
      </c>
      <c r="M11" s="10"/>
    </row>
    <row r="12" spans="1:13" x14ac:dyDescent="0.25">
      <c r="A12" s="9" t="s">
        <v>14</v>
      </c>
      <c r="B12" s="20">
        <v>6.5</v>
      </c>
      <c r="C12" s="1">
        <v>5</v>
      </c>
      <c r="D12" s="20">
        <v>1.3333333333333333</v>
      </c>
      <c r="E12" s="1">
        <v>1</v>
      </c>
      <c r="F12" s="20">
        <v>16</v>
      </c>
      <c r="G12" s="1">
        <v>15</v>
      </c>
      <c r="H12" s="20">
        <v>9</v>
      </c>
      <c r="I12" s="1">
        <v>10</v>
      </c>
      <c r="J12" s="20">
        <v>2.5</v>
      </c>
      <c r="K12" s="1">
        <v>3</v>
      </c>
      <c r="L12" s="1">
        <v>157</v>
      </c>
      <c r="M12" s="10"/>
    </row>
    <row r="13" spans="1:13" x14ac:dyDescent="0.25">
      <c r="A13" s="9" t="s">
        <v>15</v>
      </c>
      <c r="B13" s="20">
        <v>7.5</v>
      </c>
      <c r="C13" s="1">
        <v>2</v>
      </c>
      <c r="D13" s="20">
        <v>1.5</v>
      </c>
      <c r="E13" s="1">
        <v>0</v>
      </c>
      <c r="F13" s="20">
        <v>18.666666666666668</v>
      </c>
      <c r="G13" s="1">
        <v>6</v>
      </c>
      <c r="H13" s="20">
        <v>10.5</v>
      </c>
      <c r="I13" s="1">
        <v>3</v>
      </c>
      <c r="J13" s="20">
        <v>3</v>
      </c>
      <c r="K13" s="1">
        <v>1</v>
      </c>
      <c r="L13" s="1">
        <v>280</v>
      </c>
      <c r="M13" s="10"/>
    </row>
    <row r="14" spans="1:13" x14ac:dyDescent="0.25">
      <c r="A14" s="9" t="s">
        <v>16</v>
      </c>
      <c r="B14" s="20">
        <v>0.83333333333333337</v>
      </c>
      <c r="C14" s="1">
        <v>3</v>
      </c>
      <c r="D14" s="20">
        <v>0.16666666666666666</v>
      </c>
      <c r="E14" s="1">
        <v>0</v>
      </c>
      <c r="F14" s="20">
        <v>4.166666666666667</v>
      </c>
      <c r="G14" s="1">
        <v>12</v>
      </c>
      <c r="H14" s="20">
        <v>2.3333333333333335</v>
      </c>
      <c r="I14" s="1">
        <v>11</v>
      </c>
      <c r="J14" s="20">
        <v>1.3333333333333333</v>
      </c>
      <c r="K14" s="1">
        <v>1</v>
      </c>
      <c r="L14" s="1">
        <v>100</v>
      </c>
      <c r="M14" s="10"/>
    </row>
    <row r="15" spans="1:13" x14ac:dyDescent="0.25">
      <c r="A15" s="9"/>
      <c r="B15" s="20" t="s">
        <v>29</v>
      </c>
      <c r="C15" s="1"/>
      <c r="D15" s="20">
        <v>0</v>
      </c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>
        <v>18.833333333333332</v>
      </c>
      <c r="C16" s="1">
        <v>25</v>
      </c>
      <c r="D16" s="20">
        <v>3.8333333333333335</v>
      </c>
      <c r="E16" s="1">
        <v>5</v>
      </c>
      <c r="F16" s="20">
        <v>44.166666666666664</v>
      </c>
      <c r="G16" s="1">
        <v>21</v>
      </c>
      <c r="H16" s="20">
        <v>24.666666666666668</v>
      </c>
      <c r="I16" s="1">
        <v>11</v>
      </c>
      <c r="J16" s="20">
        <v>7.833333333333333</v>
      </c>
      <c r="K16" s="1">
        <v>4</v>
      </c>
      <c r="L16" s="1">
        <v>785</v>
      </c>
      <c r="M16" s="10"/>
    </row>
    <row r="17" spans="1:13" x14ac:dyDescent="0.25">
      <c r="A17" s="9" t="s">
        <v>18</v>
      </c>
      <c r="B17" s="20">
        <v>8.8333333333333339</v>
      </c>
      <c r="C17" s="1">
        <v>4</v>
      </c>
      <c r="D17" s="20">
        <v>1.8333333333333333</v>
      </c>
      <c r="E17" s="1">
        <v>1</v>
      </c>
      <c r="F17" s="20">
        <v>20.5</v>
      </c>
      <c r="G17" s="1">
        <v>8</v>
      </c>
      <c r="H17" s="20">
        <v>11.5</v>
      </c>
      <c r="I17" s="1">
        <v>4</v>
      </c>
      <c r="J17" s="20">
        <v>2.8333333333333335</v>
      </c>
      <c r="K17" s="1">
        <v>1</v>
      </c>
      <c r="L17" s="1">
        <v>216</v>
      </c>
      <c r="M17" s="10"/>
    </row>
    <row r="18" spans="1:13" ht="15.75" thickBot="1" x14ac:dyDescent="0.3">
      <c r="A18" s="11" t="s">
        <v>19</v>
      </c>
      <c r="B18" s="21">
        <v>9.5</v>
      </c>
      <c r="C18" s="2">
        <v>10</v>
      </c>
      <c r="D18" s="21">
        <v>1.8333333333333333</v>
      </c>
      <c r="E18" s="2">
        <v>1</v>
      </c>
      <c r="F18" s="21">
        <v>22.333333333333332</v>
      </c>
      <c r="G18" s="2">
        <v>24</v>
      </c>
      <c r="H18" s="21">
        <v>12.5</v>
      </c>
      <c r="I18" s="2">
        <v>17</v>
      </c>
      <c r="J18" s="21">
        <v>3.3333333333333335</v>
      </c>
      <c r="K18" s="2">
        <v>8</v>
      </c>
      <c r="L18" s="2">
        <v>357</v>
      </c>
      <c r="M18" s="3"/>
    </row>
  </sheetData>
  <mergeCells count="7">
    <mergeCell ref="J5:K5"/>
    <mergeCell ref="L5:M5"/>
    <mergeCell ref="A5:A6"/>
    <mergeCell ref="B5:C5"/>
    <mergeCell ref="D5:E5"/>
    <mergeCell ref="F5:G5"/>
    <mergeCell ref="H5:I5"/>
  </mergeCells>
  <phoneticPr fontId="2" type="noConversion"/>
  <conditionalFormatting sqref="B6:B12 D6 F6 H6 J6 L6 B19:B37">
    <cfRule type="expression" dxfId="789" priority="64">
      <formula>$B$6&lt;$A$6</formula>
    </cfRule>
  </conditionalFormatting>
  <conditionalFormatting sqref="C8">
    <cfRule type="expression" dxfId="788" priority="63">
      <formula>$C$8&gt;$B$8</formula>
    </cfRule>
  </conditionalFormatting>
  <conditionalFormatting sqref="E8">
    <cfRule type="cellIs" dxfId="787" priority="51" operator="greaterThan">
      <formula>$D$8</formula>
    </cfRule>
    <cfRule type="expression" dxfId="786" priority="62">
      <formula>$E$8&gt;$D$8</formula>
    </cfRule>
  </conditionalFormatting>
  <conditionalFormatting sqref="C9">
    <cfRule type="expression" dxfId="785" priority="61">
      <formula>$C$9&gt;$B$9</formula>
    </cfRule>
  </conditionalFormatting>
  <conditionalFormatting sqref="C10">
    <cfRule type="expression" dxfId="784" priority="60">
      <formula>$C$10&gt;$B$10</formula>
    </cfRule>
  </conditionalFormatting>
  <conditionalFormatting sqref="C11">
    <cfRule type="expression" dxfId="783" priority="59">
      <formula>$C$11&gt;$B$11</formula>
    </cfRule>
  </conditionalFormatting>
  <conditionalFormatting sqref="C12">
    <cfRule type="expression" dxfId="782" priority="58">
      <formula>$C$12&gt;$B$12</formula>
    </cfRule>
  </conditionalFormatting>
  <conditionalFormatting sqref="C13">
    <cfRule type="expression" dxfId="781" priority="57">
      <formula>$C$13&gt;$B$13</formula>
    </cfRule>
  </conditionalFormatting>
  <conditionalFormatting sqref="C14">
    <cfRule type="expression" dxfId="780" priority="56">
      <formula>$C$14&gt;$B$14</formula>
    </cfRule>
  </conditionalFormatting>
  <conditionalFormatting sqref="C16">
    <cfRule type="expression" dxfId="779" priority="55">
      <formula>$C$16&gt;$B$16</formula>
    </cfRule>
  </conditionalFormatting>
  <conditionalFormatting sqref="C17">
    <cfRule type="expression" dxfId="778" priority="54">
      <formula>$C$17&gt;$B$17</formula>
    </cfRule>
  </conditionalFormatting>
  <conditionalFormatting sqref="C18">
    <cfRule type="expression" dxfId="777" priority="53">
      <formula>$C$18&gt;$B$18</formula>
    </cfRule>
  </conditionalFormatting>
  <conditionalFormatting sqref="E7">
    <cfRule type="cellIs" dxfId="776" priority="52" operator="greaterThan">
      <formula>$D$7</formula>
    </cfRule>
  </conditionalFormatting>
  <conditionalFormatting sqref="E9:E18">
    <cfRule type="cellIs" dxfId="775" priority="50" operator="greaterThan">
      <formula>$D$9</formula>
    </cfRule>
  </conditionalFormatting>
  <conditionalFormatting sqref="G7">
    <cfRule type="cellIs" dxfId="774" priority="49" operator="lessThan">
      <formula>$F$7</formula>
    </cfRule>
  </conditionalFormatting>
  <conditionalFormatting sqref="G8">
    <cfRule type="cellIs" dxfId="773" priority="44" operator="lessThan">
      <formula>$F$8</formula>
    </cfRule>
    <cfRule type="cellIs" dxfId="772" priority="48" operator="lessThan">
      <formula>$F$9</formula>
    </cfRule>
  </conditionalFormatting>
  <conditionalFormatting sqref="G9">
    <cfRule type="cellIs" dxfId="771" priority="47" operator="lessThan">
      <formula>$F$10</formula>
    </cfRule>
  </conditionalFormatting>
  <conditionalFormatting sqref="G11">
    <cfRule type="cellIs" dxfId="770" priority="1" operator="lessThan">
      <formula>$F$11</formula>
    </cfRule>
    <cfRule type="cellIs" dxfId="769" priority="46" operator="lessThan">
      <formula>$F$12</formula>
    </cfRule>
  </conditionalFormatting>
  <conditionalFormatting sqref="G12">
    <cfRule type="cellIs" dxfId="768" priority="45" operator="lessThan">
      <formula>$F$13</formula>
    </cfRule>
  </conditionalFormatting>
  <conditionalFormatting sqref="G13">
    <cfRule type="cellIs" dxfId="767" priority="43" operator="lessThan">
      <formula>$F$13</formula>
    </cfRule>
    <cfRule type="cellIs" dxfId="766" priority="65" operator="lessThan">
      <formula>$F$14</formula>
    </cfRule>
  </conditionalFormatting>
  <conditionalFormatting sqref="G14">
    <cfRule type="cellIs" dxfId="765" priority="42" operator="lessThan">
      <formula>$F$14</formula>
    </cfRule>
  </conditionalFormatting>
  <conditionalFormatting sqref="I7">
    <cfRule type="cellIs" dxfId="764" priority="41" operator="lessThan">
      <formula>$H$7</formula>
    </cfRule>
  </conditionalFormatting>
  <conditionalFormatting sqref="I8">
    <cfRule type="cellIs" dxfId="763" priority="40" operator="lessThan">
      <formula>$H$8</formula>
    </cfRule>
  </conditionalFormatting>
  <conditionalFormatting sqref="I9">
    <cfRule type="cellIs" dxfId="762" priority="39" operator="lessThan">
      <formula>$H$9</formula>
    </cfRule>
  </conditionalFormatting>
  <conditionalFormatting sqref="I10">
    <cfRule type="cellIs" dxfId="761" priority="38" operator="lessThan">
      <formula>$H$10</formula>
    </cfRule>
  </conditionalFormatting>
  <conditionalFormatting sqref="I11">
    <cfRule type="cellIs" dxfId="760" priority="37" operator="lessThan">
      <formula>$H$11</formula>
    </cfRule>
  </conditionalFormatting>
  <conditionalFormatting sqref="I12">
    <cfRule type="cellIs" dxfId="759" priority="36" operator="lessThan">
      <formula>$H$12</formula>
    </cfRule>
  </conditionalFormatting>
  <conditionalFormatting sqref="I13">
    <cfRule type="cellIs" dxfId="758" priority="35" operator="lessThan">
      <formula>$H$13</formula>
    </cfRule>
  </conditionalFormatting>
  <conditionalFormatting sqref="I14">
    <cfRule type="cellIs" dxfId="757" priority="34" operator="lessThan">
      <formula>$H$14</formula>
    </cfRule>
  </conditionalFormatting>
  <conditionalFormatting sqref="G16">
    <cfRule type="cellIs" dxfId="756" priority="33" operator="lessThan">
      <formula>$F$16</formula>
    </cfRule>
  </conditionalFormatting>
  <conditionalFormatting sqref="G17">
    <cfRule type="cellIs" dxfId="755" priority="32" operator="lessThan">
      <formula>$F$17</formula>
    </cfRule>
  </conditionalFormatting>
  <conditionalFormatting sqref="G18">
    <cfRule type="cellIs" dxfId="754" priority="31" operator="lessThan">
      <formula>$F$18</formula>
    </cfRule>
  </conditionalFormatting>
  <conditionalFormatting sqref="I16">
    <cfRule type="cellIs" dxfId="753" priority="30" operator="lessThan">
      <formula>$H$16</formula>
    </cfRule>
  </conditionalFormatting>
  <conditionalFormatting sqref="I17">
    <cfRule type="cellIs" dxfId="752" priority="29" operator="lessThan">
      <formula>$H$17</formula>
    </cfRule>
  </conditionalFormatting>
  <conditionalFormatting sqref="I18">
    <cfRule type="cellIs" dxfId="751" priority="28" operator="lessThan">
      <formula>$H$18</formula>
    </cfRule>
  </conditionalFormatting>
  <conditionalFormatting sqref="K7">
    <cfRule type="cellIs" dxfId="750" priority="27" operator="greaterThan">
      <formula>$J$7</formula>
    </cfRule>
  </conditionalFormatting>
  <conditionalFormatting sqref="K8">
    <cfRule type="cellIs" dxfId="749" priority="26" operator="greaterThan">
      <formula>$J$8</formula>
    </cfRule>
  </conditionalFormatting>
  <conditionalFormatting sqref="K9">
    <cfRule type="cellIs" dxfId="748" priority="25" operator="greaterThan">
      <formula>$J$9</formula>
    </cfRule>
  </conditionalFormatting>
  <conditionalFormatting sqref="K10">
    <cfRule type="cellIs" dxfId="747" priority="24" operator="greaterThan">
      <formula>$J$10</formula>
    </cfRule>
  </conditionalFormatting>
  <conditionalFormatting sqref="K11">
    <cfRule type="cellIs" dxfId="746" priority="23" operator="greaterThan">
      <formula>$J$11</formula>
    </cfRule>
  </conditionalFormatting>
  <conditionalFormatting sqref="K12">
    <cfRule type="cellIs" dxfId="745" priority="22" operator="greaterThan">
      <formula>$J$12</formula>
    </cfRule>
  </conditionalFormatting>
  <conditionalFormatting sqref="K13">
    <cfRule type="cellIs" dxfId="744" priority="21" operator="greaterThan">
      <formula>$J$13</formula>
    </cfRule>
  </conditionalFormatting>
  <conditionalFormatting sqref="K14">
    <cfRule type="cellIs" dxfId="743" priority="20" operator="greaterThan">
      <formula>$J$14</formula>
    </cfRule>
  </conditionalFormatting>
  <conditionalFormatting sqref="K16">
    <cfRule type="cellIs" dxfId="742" priority="5" operator="greaterThan">
      <formula>$J$16</formula>
    </cfRule>
    <cfRule type="cellIs" dxfId="741" priority="19" operator="greaterThan">
      <formula>$J$16</formula>
    </cfRule>
  </conditionalFormatting>
  <conditionalFormatting sqref="K17">
    <cfRule type="cellIs" dxfId="740" priority="4" operator="greaterThan">
      <formula>$J$17</formula>
    </cfRule>
    <cfRule type="cellIs" dxfId="739" priority="18" operator="greaterThan">
      <formula>$J$17</formula>
    </cfRule>
  </conditionalFormatting>
  <conditionalFormatting sqref="K18">
    <cfRule type="cellIs" dxfId="738" priority="3" operator="greaterThan">
      <formula>$J$18</formula>
    </cfRule>
    <cfRule type="cellIs" dxfId="737" priority="17" operator="greaterThan">
      <formula>$J$18</formula>
    </cfRule>
  </conditionalFormatting>
  <conditionalFormatting sqref="M7">
    <cfRule type="cellIs" dxfId="736" priority="16" operator="lessThan">
      <formula>$L$7</formula>
    </cfRule>
  </conditionalFormatting>
  <conditionalFormatting sqref="M8">
    <cfRule type="cellIs" dxfId="735" priority="15" operator="lessThan">
      <formula>$L$8</formula>
    </cfRule>
  </conditionalFormatting>
  <conditionalFormatting sqref="M9">
    <cfRule type="cellIs" dxfId="734" priority="14" operator="lessThan">
      <formula>$L$9</formula>
    </cfRule>
  </conditionalFormatting>
  <conditionalFormatting sqref="M10">
    <cfRule type="cellIs" dxfId="733" priority="13" operator="lessThan">
      <formula>$L$10</formula>
    </cfRule>
  </conditionalFormatting>
  <conditionalFormatting sqref="M11">
    <cfRule type="cellIs" dxfId="732" priority="12" operator="lessThan">
      <formula>$L$11</formula>
    </cfRule>
  </conditionalFormatting>
  <conditionalFormatting sqref="M12">
    <cfRule type="cellIs" dxfId="731" priority="11" operator="lessThan">
      <formula>$L$12</formula>
    </cfRule>
  </conditionalFormatting>
  <conditionalFormatting sqref="M13">
    <cfRule type="cellIs" dxfId="730" priority="10" operator="lessThan">
      <formula>$L$13</formula>
    </cfRule>
  </conditionalFormatting>
  <conditionalFormatting sqref="M14">
    <cfRule type="cellIs" dxfId="729" priority="9" operator="lessThan">
      <formula>$L$14</formula>
    </cfRule>
  </conditionalFormatting>
  <conditionalFormatting sqref="M16">
    <cfRule type="cellIs" dxfId="728" priority="8" operator="lessThan">
      <formula>$L$16</formula>
    </cfRule>
  </conditionalFormatting>
  <conditionalFormatting sqref="M17">
    <cfRule type="cellIs" dxfId="727" priority="7" operator="lessThan">
      <formula>$L$17</formula>
    </cfRule>
  </conditionalFormatting>
  <conditionalFormatting sqref="M18">
    <cfRule type="cellIs" dxfId="726" priority="6" operator="lessThan">
      <formula>$L$18</formula>
    </cfRule>
  </conditionalFormatting>
  <conditionalFormatting sqref="G10">
    <cfRule type="cellIs" dxfId="725" priority="2" operator="lessThan">
      <formula>$F$10</formula>
    </cfRule>
  </conditionalFormatting>
  <pageMargins left="0.25" right="0.25" top="0.75" bottom="0.75" header="0.3" footer="0.3"/>
  <pageSetup paperSize="9" scale="97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4:M18"/>
  <sheetViews>
    <sheetView workbookViewId="0">
      <selection activeCell="I30" sqref="I30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25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/>
      <c r="C7" s="7"/>
      <c r="D7" s="19"/>
      <c r="E7" s="7"/>
      <c r="F7" s="19"/>
      <c r="G7" s="7"/>
      <c r="H7" s="19"/>
      <c r="I7" s="7"/>
      <c r="J7" s="19"/>
      <c r="K7" s="7"/>
      <c r="L7" s="7">
        <v>3397</v>
      </c>
      <c r="M7" s="8"/>
    </row>
    <row r="8" spans="1:13" x14ac:dyDescent="0.25">
      <c r="A8" s="9" t="s">
        <v>10</v>
      </c>
      <c r="B8" s="20"/>
      <c r="C8" s="1"/>
      <c r="D8" s="20"/>
      <c r="E8" s="1"/>
      <c r="F8" s="20"/>
      <c r="G8" s="1"/>
      <c r="H8" s="20"/>
      <c r="I8" s="1"/>
      <c r="J8" s="20"/>
      <c r="K8" s="1"/>
      <c r="L8" s="1">
        <v>754</v>
      </c>
      <c r="M8" s="10"/>
    </row>
    <row r="9" spans="1:13" x14ac:dyDescent="0.25">
      <c r="A9" s="9" t="s">
        <v>11</v>
      </c>
      <c r="B9" s="20"/>
      <c r="C9" s="1"/>
      <c r="D9" s="20"/>
      <c r="E9" s="1"/>
      <c r="F9" s="20"/>
      <c r="G9" s="1"/>
      <c r="H9" s="20"/>
      <c r="I9" s="1"/>
      <c r="J9" s="20"/>
      <c r="K9" s="1"/>
      <c r="L9" s="1">
        <v>227</v>
      </c>
      <c r="M9" s="10"/>
    </row>
    <row r="10" spans="1:13" x14ac:dyDescent="0.25">
      <c r="A10" s="9" t="s">
        <v>12</v>
      </c>
      <c r="B10" s="20"/>
      <c r="C10" s="1"/>
      <c r="D10" s="20"/>
      <c r="E10" s="1"/>
      <c r="F10" s="20"/>
      <c r="G10" s="1"/>
      <c r="H10" s="20"/>
      <c r="I10" s="1"/>
      <c r="J10" s="20"/>
      <c r="K10" s="1"/>
      <c r="L10" s="1">
        <v>828</v>
      </c>
      <c r="M10" s="10"/>
    </row>
    <row r="11" spans="1:13" x14ac:dyDescent="0.25">
      <c r="A11" s="9" t="s">
        <v>13</v>
      </c>
      <c r="B11" s="20"/>
      <c r="C11" s="1"/>
      <c r="D11" s="20"/>
      <c r="E11" s="1"/>
      <c r="F11" s="20"/>
      <c r="G11" s="1"/>
      <c r="H11" s="20"/>
      <c r="I11" s="1"/>
      <c r="J11" s="20"/>
      <c r="K11" s="1"/>
      <c r="L11" s="1">
        <v>1151</v>
      </c>
      <c r="M11" s="10"/>
    </row>
    <row r="12" spans="1:13" x14ac:dyDescent="0.25">
      <c r="A12" s="9" t="s">
        <v>14</v>
      </c>
      <c r="B12" s="20"/>
      <c r="C12" s="1"/>
      <c r="D12" s="20"/>
      <c r="E12" s="1"/>
      <c r="F12" s="20"/>
      <c r="G12" s="1"/>
      <c r="H12" s="20"/>
      <c r="I12" s="1"/>
      <c r="J12" s="20"/>
      <c r="K12" s="1"/>
      <c r="L12" s="1">
        <v>157</v>
      </c>
      <c r="M12" s="10"/>
    </row>
    <row r="13" spans="1:13" x14ac:dyDescent="0.25">
      <c r="A13" s="9" t="s">
        <v>15</v>
      </c>
      <c r="B13" s="20"/>
      <c r="C13" s="1"/>
      <c r="D13" s="20"/>
      <c r="E13" s="1"/>
      <c r="F13" s="20"/>
      <c r="G13" s="1"/>
      <c r="H13" s="20"/>
      <c r="I13" s="1"/>
      <c r="J13" s="20"/>
      <c r="K13" s="1"/>
      <c r="L13" s="1">
        <v>280</v>
      </c>
      <c r="M13" s="10"/>
    </row>
    <row r="14" spans="1:13" x14ac:dyDescent="0.25">
      <c r="A14" s="9" t="s">
        <v>16</v>
      </c>
      <c r="B14" s="20"/>
      <c r="C14" s="1"/>
      <c r="D14" s="20"/>
      <c r="E14" s="1"/>
      <c r="F14" s="20"/>
      <c r="G14" s="1"/>
      <c r="H14" s="20"/>
      <c r="I14" s="1"/>
      <c r="J14" s="20"/>
      <c r="K14" s="1"/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/>
      <c r="C16" s="1"/>
      <c r="D16" s="20"/>
      <c r="E16" s="1"/>
      <c r="F16" s="20"/>
      <c r="G16" s="1"/>
      <c r="H16" s="20"/>
      <c r="I16" s="1"/>
      <c r="J16" s="20"/>
      <c r="K16" s="1"/>
      <c r="L16" s="1">
        <v>785</v>
      </c>
      <c r="M16" s="10"/>
    </row>
    <row r="17" spans="1:13" x14ac:dyDescent="0.25">
      <c r="A17" s="9" t="s">
        <v>18</v>
      </c>
      <c r="B17" s="20"/>
      <c r="C17" s="1"/>
      <c r="D17" s="20"/>
      <c r="E17" s="1"/>
      <c r="F17" s="20"/>
      <c r="G17" s="1"/>
      <c r="H17" s="20"/>
      <c r="I17" s="1"/>
      <c r="J17" s="20"/>
      <c r="K17" s="1"/>
      <c r="L17" s="1">
        <v>216</v>
      </c>
      <c r="M17" s="10"/>
    </row>
    <row r="18" spans="1:13" ht="15.75" thickBot="1" x14ac:dyDescent="0.3">
      <c r="A18" s="11" t="s">
        <v>19</v>
      </c>
      <c r="B18" s="21"/>
      <c r="C18" s="2"/>
      <c r="D18" s="21"/>
      <c r="E18" s="2"/>
      <c r="F18" s="21"/>
      <c r="G18" s="2"/>
      <c r="H18" s="21"/>
      <c r="I18" s="2"/>
      <c r="J18" s="21"/>
      <c r="K18" s="2"/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188" priority="65">
      <formula>$B$6&lt;$A$6</formula>
    </cfRule>
  </conditionalFormatting>
  <conditionalFormatting sqref="C8">
    <cfRule type="expression" dxfId="187" priority="64">
      <formula>$C$8&gt;$B$8</formula>
    </cfRule>
  </conditionalFormatting>
  <conditionalFormatting sqref="E8">
    <cfRule type="cellIs" dxfId="186" priority="52" operator="greaterThan">
      <formula>$D$8</formula>
    </cfRule>
    <cfRule type="expression" dxfId="185" priority="63">
      <formula>$E$8&gt;$D$8</formula>
    </cfRule>
  </conditionalFormatting>
  <conditionalFormatting sqref="C9">
    <cfRule type="expression" dxfId="184" priority="62">
      <formula>$C$9&gt;$B$9</formula>
    </cfRule>
  </conditionalFormatting>
  <conditionalFormatting sqref="C10">
    <cfRule type="expression" dxfId="183" priority="61">
      <formula>$C$10&gt;$B$10</formula>
    </cfRule>
  </conditionalFormatting>
  <conditionalFormatting sqref="C11">
    <cfRule type="expression" dxfId="182" priority="60">
      <formula>$C$11&gt;$B$11</formula>
    </cfRule>
  </conditionalFormatting>
  <conditionalFormatting sqref="C12">
    <cfRule type="expression" dxfId="181" priority="59">
      <formula>$C$12&gt;$B$12</formula>
    </cfRule>
  </conditionalFormatting>
  <conditionalFormatting sqref="C13">
    <cfRule type="expression" dxfId="180" priority="58">
      <formula>$C$13&gt;$B$13</formula>
    </cfRule>
  </conditionalFormatting>
  <conditionalFormatting sqref="C14">
    <cfRule type="expression" dxfId="179" priority="57">
      <formula>$C$14&gt;$B$14</formula>
    </cfRule>
  </conditionalFormatting>
  <conditionalFormatting sqref="C16">
    <cfRule type="expression" dxfId="178" priority="56">
      <formula>$C$16&gt;$B$16</formula>
    </cfRule>
  </conditionalFormatting>
  <conditionalFormatting sqref="C17">
    <cfRule type="expression" dxfId="177" priority="55">
      <formula>$C$17&gt;$B$17</formula>
    </cfRule>
  </conditionalFormatting>
  <conditionalFormatting sqref="C18">
    <cfRule type="expression" dxfId="176" priority="54">
      <formula>$C$18&gt;$B$18</formula>
    </cfRule>
  </conditionalFormatting>
  <conditionalFormatting sqref="E7">
    <cfRule type="cellIs" dxfId="175" priority="53" operator="greaterThan">
      <formula>$D$7</formula>
    </cfRule>
  </conditionalFormatting>
  <conditionalFormatting sqref="E9:E18">
    <cfRule type="cellIs" dxfId="174" priority="51" operator="greaterThan">
      <formula>$D$9</formula>
    </cfRule>
  </conditionalFormatting>
  <conditionalFormatting sqref="G7">
    <cfRule type="cellIs" dxfId="173" priority="50" operator="lessThan">
      <formula>$F$7</formula>
    </cfRule>
  </conditionalFormatting>
  <conditionalFormatting sqref="G8">
    <cfRule type="cellIs" dxfId="172" priority="45" operator="lessThan">
      <formula>$F$8</formula>
    </cfRule>
    <cfRule type="cellIs" dxfId="171" priority="49" operator="lessThan">
      <formula>$F$9</formula>
    </cfRule>
  </conditionalFormatting>
  <conditionalFormatting sqref="G9">
    <cfRule type="cellIs" dxfId="170" priority="48" operator="lessThan">
      <formula>$F$10</formula>
    </cfRule>
  </conditionalFormatting>
  <conditionalFormatting sqref="G11">
    <cfRule type="cellIs" dxfId="169" priority="2" operator="lessThan">
      <formula>$F$11</formula>
    </cfRule>
    <cfRule type="cellIs" dxfId="168" priority="47" operator="lessThan">
      <formula>$F$12</formula>
    </cfRule>
  </conditionalFormatting>
  <conditionalFormatting sqref="G12">
    <cfRule type="cellIs" dxfId="167" priority="46" operator="lessThan">
      <formula>$F$13</formula>
    </cfRule>
  </conditionalFormatting>
  <conditionalFormatting sqref="G13">
    <cfRule type="cellIs" dxfId="166" priority="44" operator="lessThan">
      <formula>$F$13</formula>
    </cfRule>
    <cfRule type="cellIs" dxfId="165" priority="66" operator="lessThan">
      <formula>$F$14</formula>
    </cfRule>
  </conditionalFormatting>
  <conditionalFormatting sqref="G14">
    <cfRule type="cellIs" dxfId="164" priority="43" operator="lessThan">
      <formula>$F$14</formula>
    </cfRule>
  </conditionalFormatting>
  <conditionalFormatting sqref="I7">
    <cfRule type="cellIs" dxfId="163" priority="42" operator="lessThan">
      <formula>$H$7</formula>
    </cfRule>
  </conditionalFormatting>
  <conditionalFormatting sqref="I8">
    <cfRule type="cellIs" dxfId="162" priority="41" operator="lessThan">
      <formula>$H$8</formula>
    </cfRule>
  </conditionalFormatting>
  <conditionalFormatting sqref="I9">
    <cfRule type="cellIs" dxfId="161" priority="40" operator="lessThan">
      <formula>$H$9</formula>
    </cfRule>
  </conditionalFormatting>
  <conditionalFormatting sqref="I10">
    <cfRule type="cellIs" dxfId="160" priority="39" operator="lessThan">
      <formula>$H$10</formula>
    </cfRule>
  </conditionalFormatting>
  <conditionalFormatting sqref="I11">
    <cfRule type="cellIs" dxfId="159" priority="38" operator="lessThan">
      <formula>$H$11</formula>
    </cfRule>
  </conditionalFormatting>
  <conditionalFormatting sqref="I12">
    <cfRule type="cellIs" dxfId="158" priority="37" operator="lessThan">
      <formula>$H$12</formula>
    </cfRule>
  </conditionalFormatting>
  <conditionalFormatting sqref="I13">
    <cfRule type="cellIs" dxfId="157" priority="36" operator="lessThan">
      <formula>$H$13</formula>
    </cfRule>
  </conditionalFormatting>
  <conditionalFormatting sqref="I14">
    <cfRule type="cellIs" dxfId="156" priority="35" operator="lessThan">
      <formula>$H$14</formula>
    </cfRule>
  </conditionalFormatting>
  <conditionalFormatting sqref="G16">
    <cfRule type="cellIs" dxfId="155" priority="34" operator="lessThan">
      <formula>$F$16</formula>
    </cfRule>
  </conditionalFormatting>
  <conditionalFormatting sqref="G17">
    <cfRule type="cellIs" dxfId="154" priority="33" operator="lessThan">
      <formula>$F$17</formula>
    </cfRule>
  </conditionalFormatting>
  <conditionalFormatting sqref="G18">
    <cfRule type="cellIs" dxfId="153" priority="32" operator="lessThan">
      <formula>$F$18</formula>
    </cfRule>
  </conditionalFormatting>
  <conditionalFormatting sqref="I16">
    <cfRule type="cellIs" dxfId="152" priority="31" operator="lessThan">
      <formula>$H$16</formula>
    </cfRule>
  </conditionalFormatting>
  <conditionalFormatting sqref="I17">
    <cfRule type="cellIs" dxfId="151" priority="30" operator="lessThan">
      <formula>$H$17</formula>
    </cfRule>
  </conditionalFormatting>
  <conditionalFormatting sqref="I18">
    <cfRule type="cellIs" dxfId="150" priority="29" operator="lessThan">
      <formula>$H$18</formula>
    </cfRule>
  </conditionalFormatting>
  <conditionalFormatting sqref="K7">
    <cfRule type="cellIs" dxfId="149" priority="28" operator="greaterThan">
      <formula>$J$7</formula>
    </cfRule>
  </conditionalFormatting>
  <conditionalFormatting sqref="K8">
    <cfRule type="cellIs" dxfId="148" priority="27" operator="greaterThan">
      <formula>$J$8</formula>
    </cfRule>
  </conditionalFormatting>
  <conditionalFormatting sqref="K9">
    <cfRule type="cellIs" dxfId="147" priority="26" operator="greaterThan">
      <formula>$J$9</formula>
    </cfRule>
  </conditionalFormatting>
  <conditionalFormatting sqref="K10">
    <cfRule type="cellIs" dxfId="146" priority="25" operator="greaterThan">
      <formula>$J$10</formula>
    </cfRule>
  </conditionalFormatting>
  <conditionalFormatting sqref="K11">
    <cfRule type="cellIs" dxfId="145" priority="24" operator="greaterThan">
      <formula>$J$11</formula>
    </cfRule>
  </conditionalFormatting>
  <conditionalFormatting sqref="K12">
    <cfRule type="cellIs" dxfId="144" priority="23" operator="greaterThan">
      <formula>$J$12</formula>
    </cfRule>
  </conditionalFormatting>
  <conditionalFormatting sqref="K13">
    <cfRule type="cellIs" dxfId="143" priority="22" operator="greaterThan">
      <formula>$J$13</formula>
    </cfRule>
  </conditionalFormatting>
  <conditionalFormatting sqref="K14">
    <cfRule type="cellIs" dxfId="142" priority="21" operator="greaterThan">
      <formula>$J$14</formula>
    </cfRule>
  </conditionalFormatting>
  <conditionalFormatting sqref="K16">
    <cfRule type="cellIs" dxfId="141" priority="6" operator="greaterThan">
      <formula>$J$16</formula>
    </cfRule>
    <cfRule type="cellIs" dxfId="140" priority="20" operator="greaterThan">
      <formula>$J$16</formula>
    </cfRule>
  </conditionalFormatting>
  <conditionalFormatting sqref="K17">
    <cfRule type="cellIs" dxfId="139" priority="5" operator="greaterThan">
      <formula>$J$17</formula>
    </cfRule>
    <cfRule type="cellIs" dxfId="138" priority="19" operator="greaterThan">
      <formula>$J$17</formula>
    </cfRule>
  </conditionalFormatting>
  <conditionalFormatting sqref="K18">
    <cfRule type="cellIs" dxfId="137" priority="4" operator="greaterThan">
      <formula>$J$18</formula>
    </cfRule>
    <cfRule type="cellIs" dxfId="136" priority="18" operator="greaterThan">
      <formula>$J$18</formula>
    </cfRule>
  </conditionalFormatting>
  <conditionalFormatting sqref="M7">
    <cfRule type="cellIs" dxfId="135" priority="17" operator="lessThan">
      <formula>$L$7</formula>
    </cfRule>
  </conditionalFormatting>
  <conditionalFormatting sqref="M8">
    <cfRule type="cellIs" dxfId="134" priority="16" operator="lessThan">
      <formula>$L$8</formula>
    </cfRule>
  </conditionalFormatting>
  <conditionalFormatting sqref="M9">
    <cfRule type="cellIs" dxfId="133" priority="15" operator="lessThan">
      <formula>$L$9</formula>
    </cfRule>
  </conditionalFormatting>
  <conditionalFormatting sqref="M10">
    <cfRule type="cellIs" dxfId="132" priority="14" operator="lessThan">
      <formula>$L$10</formula>
    </cfRule>
  </conditionalFormatting>
  <conditionalFormatting sqref="M11">
    <cfRule type="cellIs" dxfId="131" priority="13" operator="lessThan">
      <formula>$L$11</formula>
    </cfRule>
  </conditionalFormatting>
  <conditionalFormatting sqref="M12">
    <cfRule type="cellIs" dxfId="130" priority="12" operator="lessThan">
      <formula>$L$12</formula>
    </cfRule>
  </conditionalFormatting>
  <conditionalFormatting sqref="M13">
    <cfRule type="cellIs" dxfId="129" priority="11" operator="lessThan">
      <formula>$L$13</formula>
    </cfRule>
  </conditionalFormatting>
  <conditionalFormatting sqref="M14">
    <cfRule type="cellIs" dxfId="128" priority="10" operator="lessThan">
      <formula>$L$14</formula>
    </cfRule>
  </conditionalFormatting>
  <conditionalFormatting sqref="M16">
    <cfRule type="cellIs" dxfId="127" priority="9" operator="lessThan">
      <formula>$L$16</formula>
    </cfRule>
  </conditionalFormatting>
  <conditionalFormatting sqref="M17">
    <cfRule type="cellIs" dxfId="126" priority="8" operator="lessThan">
      <formula>$L$17</formula>
    </cfRule>
  </conditionalFormatting>
  <conditionalFormatting sqref="M18">
    <cfRule type="cellIs" dxfId="125" priority="7" operator="lessThan">
      <formula>$L$18</formula>
    </cfRule>
  </conditionalFormatting>
  <conditionalFormatting sqref="G10">
    <cfRule type="cellIs" dxfId="124" priority="3" operator="lessThan">
      <formula>$F$10</formula>
    </cfRule>
  </conditionalFormatting>
  <conditionalFormatting sqref="C7">
    <cfRule type="cellIs" dxfId="123" priority="1" operator="greaterThan">
      <formula>$B$7</formula>
    </cfRule>
  </conditionalFormatting>
  <pageMargins left="0.7" right="0.7" top="0.75" bottom="0.75" header="0.3" footer="0.3"/>
  <pageSetup paperSize="9" scale="89" fitToHeight="0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M18"/>
  <sheetViews>
    <sheetView workbookViewId="0">
      <selection activeCell="L7" sqref="L7:L18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26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7">
        <v>475</v>
      </c>
      <c r="C7" s="7"/>
      <c r="D7" s="7">
        <v>95</v>
      </c>
      <c r="E7" s="7"/>
      <c r="F7" s="7">
        <v>1108</v>
      </c>
      <c r="G7" s="7"/>
      <c r="H7" s="7">
        <v>619</v>
      </c>
      <c r="I7" s="7"/>
      <c r="J7" s="15">
        <v>193</v>
      </c>
      <c r="K7" s="7"/>
      <c r="L7" s="7">
        <v>3397</v>
      </c>
      <c r="M7" s="8"/>
    </row>
    <row r="8" spans="1:13" x14ac:dyDescent="0.25">
      <c r="A8" s="9" t="s">
        <v>10</v>
      </c>
      <c r="B8" s="1">
        <v>112</v>
      </c>
      <c r="C8" s="1"/>
      <c r="D8" s="1">
        <v>22</v>
      </c>
      <c r="E8" s="1"/>
      <c r="F8" s="1">
        <v>272</v>
      </c>
      <c r="G8" s="1"/>
      <c r="H8" s="1">
        <v>152</v>
      </c>
      <c r="I8" s="1"/>
      <c r="J8" s="1">
        <v>47</v>
      </c>
      <c r="K8" s="1"/>
      <c r="L8" s="1">
        <v>754</v>
      </c>
      <c r="M8" s="10"/>
    </row>
    <row r="9" spans="1:13" x14ac:dyDescent="0.25">
      <c r="A9" s="9" t="s">
        <v>11</v>
      </c>
      <c r="B9" s="1">
        <v>57</v>
      </c>
      <c r="C9" s="1"/>
      <c r="D9" s="1">
        <v>11</v>
      </c>
      <c r="E9" s="1"/>
      <c r="F9" s="1">
        <v>133</v>
      </c>
      <c r="G9" s="1"/>
      <c r="H9" s="1">
        <v>75</v>
      </c>
      <c r="I9" s="1"/>
      <c r="J9" s="1">
        <v>24</v>
      </c>
      <c r="K9" s="1"/>
      <c r="L9" s="1">
        <v>227</v>
      </c>
      <c r="M9" s="10"/>
    </row>
    <row r="10" spans="1:13" x14ac:dyDescent="0.25">
      <c r="A10" s="9" t="s">
        <v>12</v>
      </c>
      <c r="B10" s="1">
        <v>62</v>
      </c>
      <c r="C10" s="1"/>
      <c r="D10" s="1">
        <v>12</v>
      </c>
      <c r="E10" s="1"/>
      <c r="F10" s="1">
        <v>150</v>
      </c>
      <c r="G10" s="1"/>
      <c r="H10" s="1">
        <v>84</v>
      </c>
      <c r="I10" s="1"/>
      <c r="J10" s="1">
        <v>27</v>
      </c>
      <c r="K10" s="1"/>
      <c r="L10" s="1">
        <v>828</v>
      </c>
      <c r="M10" s="10"/>
    </row>
    <row r="11" spans="1:13" x14ac:dyDescent="0.25">
      <c r="A11" s="9" t="s">
        <v>13</v>
      </c>
      <c r="B11" s="1">
        <v>130</v>
      </c>
      <c r="C11" s="1"/>
      <c r="D11" s="1">
        <v>26</v>
      </c>
      <c r="E11" s="1"/>
      <c r="F11" s="1">
        <v>309</v>
      </c>
      <c r="G11" s="1"/>
      <c r="H11" s="1">
        <v>173</v>
      </c>
      <c r="I11" s="1"/>
      <c r="J11" s="1">
        <v>62</v>
      </c>
      <c r="K11" s="1"/>
      <c r="L11" s="1">
        <v>1151</v>
      </c>
      <c r="M11" s="10"/>
    </row>
    <row r="12" spans="1:13" x14ac:dyDescent="0.25">
      <c r="A12" s="9" t="s">
        <v>14</v>
      </c>
      <c r="B12" s="1">
        <v>39</v>
      </c>
      <c r="C12" s="1"/>
      <c r="D12" s="1">
        <v>8</v>
      </c>
      <c r="E12" s="1"/>
      <c r="F12" s="1">
        <v>96</v>
      </c>
      <c r="G12" s="1"/>
      <c r="H12" s="1">
        <v>54</v>
      </c>
      <c r="I12" s="1"/>
      <c r="J12" s="1">
        <v>15</v>
      </c>
      <c r="K12" s="1"/>
      <c r="L12" s="1">
        <v>157</v>
      </c>
      <c r="M12" s="10"/>
    </row>
    <row r="13" spans="1:13" x14ac:dyDescent="0.25">
      <c r="A13" s="9" t="s">
        <v>15</v>
      </c>
      <c r="B13" s="1">
        <v>45</v>
      </c>
      <c r="C13" s="1"/>
      <c r="D13" s="1">
        <v>9</v>
      </c>
      <c r="E13" s="1"/>
      <c r="F13" s="1">
        <v>112</v>
      </c>
      <c r="G13" s="1"/>
      <c r="H13" s="1">
        <v>63</v>
      </c>
      <c r="I13" s="1"/>
      <c r="J13" s="1">
        <v>18</v>
      </c>
      <c r="K13" s="1"/>
      <c r="L13" s="1">
        <v>280</v>
      </c>
      <c r="M13" s="10"/>
    </row>
    <row r="14" spans="1:13" x14ac:dyDescent="0.25">
      <c r="A14" s="9" t="s">
        <v>16</v>
      </c>
      <c r="B14" s="1">
        <v>5</v>
      </c>
      <c r="C14" s="1"/>
      <c r="D14" s="1">
        <v>1</v>
      </c>
      <c r="E14" s="1"/>
      <c r="F14" s="1">
        <v>25</v>
      </c>
      <c r="G14" s="1"/>
      <c r="H14" s="1">
        <v>14</v>
      </c>
      <c r="I14" s="1"/>
      <c r="J14" s="1">
        <v>8</v>
      </c>
      <c r="K14" s="1"/>
      <c r="L14" s="1">
        <v>100</v>
      </c>
      <c r="M14" s="10"/>
    </row>
    <row r="15" spans="1:13" x14ac:dyDescent="0.2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x14ac:dyDescent="0.25">
      <c r="A16" s="9" t="s">
        <v>17</v>
      </c>
      <c r="B16" s="1">
        <v>113</v>
      </c>
      <c r="C16" s="1"/>
      <c r="D16" s="1">
        <v>23</v>
      </c>
      <c r="E16" s="1"/>
      <c r="F16" s="1">
        <v>265</v>
      </c>
      <c r="G16" s="1"/>
      <c r="H16" s="1">
        <v>148</v>
      </c>
      <c r="I16" s="1"/>
      <c r="J16" s="1">
        <v>47</v>
      </c>
      <c r="K16" s="1"/>
      <c r="L16" s="1">
        <v>785</v>
      </c>
      <c r="M16" s="10"/>
    </row>
    <row r="17" spans="1:13" x14ac:dyDescent="0.25">
      <c r="A17" s="9" t="s">
        <v>18</v>
      </c>
      <c r="B17" s="1">
        <v>53</v>
      </c>
      <c r="C17" s="1"/>
      <c r="D17" s="1">
        <v>11</v>
      </c>
      <c r="E17" s="1"/>
      <c r="F17" s="1">
        <v>123</v>
      </c>
      <c r="G17" s="1"/>
      <c r="H17" s="1">
        <v>69</v>
      </c>
      <c r="I17" s="1"/>
      <c r="J17" s="1">
        <v>17</v>
      </c>
      <c r="K17" s="1"/>
      <c r="L17" s="1">
        <v>216</v>
      </c>
      <c r="M17" s="10"/>
    </row>
    <row r="18" spans="1:13" ht="15.75" thickBot="1" x14ac:dyDescent="0.3">
      <c r="A18" s="11" t="s">
        <v>19</v>
      </c>
      <c r="B18" s="2">
        <v>57</v>
      </c>
      <c r="C18" s="2"/>
      <c r="D18" s="2">
        <v>11</v>
      </c>
      <c r="E18" s="2"/>
      <c r="F18" s="2">
        <v>134</v>
      </c>
      <c r="G18" s="2"/>
      <c r="H18" s="2">
        <v>75</v>
      </c>
      <c r="I18" s="2"/>
      <c r="J18" s="2">
        <v>20</v>
      </c>
      <c r="K18" s="2"/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122" priority="65">
      <formula>$B$6&lt;$A$6</formula>
    </cfRule>
  </conditionalFormatting>
  <conditionalFormatting sqref="C8">
    <cfRule type="expression" dxfId="121" priority="64">
      <formula>$C$8&gt;$B$8</formula>
    </cfRule>
  </conditionalFormatting>
  <conditionalFormatting sqref="E8">
    <cfRule type="cellIs" dxfId="120" priority="52" operator="greaterThan">
      <formula>$D$8</formula>
    </cfRule>
    <cfRule type="expression" dxfId="119" priority="63">
      <formula>$E$8&gt;$D$8</formula>
    </cfRule>
  </conditionalFormatting>
  <conditionalFormatting sqref="C9">
    <cfRule type="expression" dxfId="118" priority="62">
      <formula>$C$9&gt;$B$9</formula>
    </cfRule>
  </conditionalFormatting>
  <conditionalFormatting sqref="C10">
    <cfRule type="expression" dxfId="117" priority="61">
      <formula>$C$10&gt;$B$10</formula>
    </cfRule>
  </conditionalFormatting>
  <conditionalFormatting sqref="C11">
    <cfRule type="expression" dxfId="116" priority="60">
      <formula>$C$11&gt;$B$11</formula>
    </cfRule>
  </conditionalFormatting>
  <conditionalFormatting sqref="C12">
    <cfRule type="expression" dxfId="115" priority="59">
      <formula>$C$12&gt;$B$12</formula>
    </cfRule>
  </conditionalFormatting>
  <conditionalFormatting sqref="C13">
    <cfRule type="expression" dxfId="114" priority="58">
      <formula>$C$13&gt;$B$13</formula>
    </cfRule>
  </conditionalFormatting>
  <conditionalFormatting sqref="C14">
    <cfRule type="expression" dxfId="113" priority="57">
      <formula>$C$14&gt;$B$14</formula>
    </cfRule>
  </conditionalFormatting>
  <conditionalFormatting sqref="C16">
    <cfRule type="expression" dxfId="112" priority="56">
      <formula>$C$16&gt;$B$16</formula>
    </cfRule>
  </conditionalFormatting>
  <conditionalFormatting sqref="C17">
    <cfRule type="expression" dxfId="111" priority="55">
      <formula>$C$17&gt;$B$17</formula>
    </cfRule>
  </conditionalFormatting>
  <conditionalFormatting sqref="C18">
    <cfRule type="expression" dxfId="110" priority="54">
      <formula>$C$18&gt;$B$18</formula>
    </cfRule>
  </conditionalFormatting>
  <conditionalFormatting sqref="E7">
    <cfRule type="cellIs" dxfId="109" priority="53" operator="greaterThan">
      <formula>$D$7</formula>
    </cfRule>
  </conditionalFormatting>
  <conditionalFormatting sqref="E9:E18">
    <cfRule type="cellIs" dxfId="108" priority="51" operator="greaterThan">
      <formula>$D$9</formula>
    </cfRule>
  </conditionalFormatting>
  <conditionalFormatting sqref="G7">
    <cfRule type="cellIs" dxfId="107" priority="50" operator="lessThan">
      <formula>$F$7</formula>
    </cfRule>
  </conditionalFormatting>
  <conditionalFormatting sqref="G8">
    <cfRule type="cellIs" dxfId="106" priority="45" operator="lessThan">
      <formula>$F$8</formula>
    </cfRule>
    <cfRule type="cellIs" dxfId="105" priority="49" operator="lessThan">
      <formula>$F$9</formula>
    </cfRule>
  </conditionalFormatting>
  <conditionalFormatting sqref="G9">
    <cfRule type="cellIs" dxfId="104" priority="48" operator="lessThan">
      <formula>$F$10</formula>
    </cfRule>
  </conditionalFormatting>
  <conditionalFormatting sqref="G11">
    <cfRule type="cellIs" dxfId="103" priority="2" operator="lessThan">
      <formula>$F$11</formula>
    </cfRule>
    <cfRule type="cellIs" dxfId="102" priority="47" operator="lessThan">
      <formula>$F$12</formula>
    </cfRule>
  </conditionalFormatting>
  <conditionalFormatting sqref="G12">
    <cfRule type="cellIs" dxfId="101" priority="46" operator="lessThan">
      <formula>$F$13</formula>
    </cfRule>
  </conditionalFormatting>
  <conditionalFormatting sqref="G13">
    <cfRule type="cellIs" dxfId="100" priority="44" operator="lessThan">
      <formula>$F$13</formula>
    </cfRule>
    <cfRule type="cellIs" dxfId="99" priority="66" operator="lessThan">
      <formula>$F$14</formula>
    </cfRule>
  </conditionalFormatting>
  <conditionalFormatting sqref="G14">
    <cfRule type="cellIs" dxfId="98" priority="43" operator="lessThan">
      <formula>$F$14</formula>
    </cfRule>
  </conditionalFormatting>
  <conditionalFormatting sqref="I7">
    <cfRule type="cellIs" dxfId="97" priority="42" operator="lessThan">
      <formula>$H$7</formula>
    </cfRule>
  </conditionalFormatting>
  <conditionalFormatting sqref="I8">
    <cfRule type="cellIs" dxfId="96" priority="41" operator="lessThan">
      <formula>$H$8</formula>
    </cfRule>
  </conditionalFormatting>
  <conditionalFormatting sqref="I9">
    <cfRule type="cellIs" dxfId="95" priority="40" operator="lessThan">
      <formula>$H$9</formula>
    </cfRule>
  </conditionalFormatting>
  <conditionalFormatting sqref="I10">
    <cfRule type="cellIs" dxfId="94" priority="39" operator="lessThan">
      <formula>$H$10</formula>
    </cfRule>
  </conditionalFormatting>
  <conditionalFormatting sqref="I11">
    <cfRule type="cellIs" dxfId="93" priority="38" operator="lessThan">
      <formula>$H$11</formula>
    </cfRule>
  </conditionalFormatting>
  <conditionalFormatting sqref="I12">
    <cfRule type="cellIs" dxfId="92" priority="37" operator="lessThan">
      <formula>$H$12</formula>
    </cfRule>
  </conditionalFormatting>
  <conditionalFormatting sqref="I13">
    <cfRule type="cellIs" dxfId="91" priority="36" operator="lessThan">
      <formula>$H$13</formula>
    </cfRule>
  </conditionalFormatting>
  <conditionalFormatting sqref="I14">
    <cfRule type="cellIs" dxfId="90" priority="35" operator="lessThan">
      <formula>$H$14</formula>
    </cfRule>
  </conditionalFormatting>
  <conditionalFormatting sqref="G16">
    <cfRule type="cellIs" dxfId="89" priority="34" operator="lessThan">
      <formula>$F$16</formula>
    </cfRule>
  </conditionalFormatting>
  <conditionalFormatting sqref="G17">
    <cfRule type="cellIs" dxfId="88" priority="33" operator="lessThan">
      <formula>$F$17</formula>
    </cfRule>
  </conditionalFormatting>
  <conditionalFormatting sqref="G18">
    <cfRule type="cellIs" dxfId="87" priority="32" operator="lessThan">
      <formula>$F$18</formula>
    </cfRule>
  </conditionalFormatting>
  <conditionalFormatting sqref="I16">
    <cfRule type="cellIs" dxfId="86" priority="31" operator="lessThan">
      <formula>$H$16</formula>
    </cfRule>
  </conditionalFormatting>
  <conditionalFormatting sqref="I17">
    <cfRule type="cellIs" dxfId="85" priority="30" operator="lessThan">
      <formula>$H$17</formula>
    </cfRule>
  </conditionalFormatting>
  <conditionalFormatting sqref="I18">
    <cfRule type="cellIs" dxfId="84" priority="29" operator="lessThan">
      <formula>$H$18</formula>
    </cfRule>
  </conditionalFormatting>
  <conditionalFormatting sqref="K7">
    <cfRule type="cellIs" dxfId="83" priority="28" operator="greaterThan">
      <formula>$J$7</formula>
    </cfRule>
  </conditionalFormatting>
  <conditionalFormatting sqref="K8">
    <cfRule type="cellIs" dxfId="82" priority="27" operator="greaterThan">
      <formula>$J$8</formula>
    </cfRule>
  </conditionalFormatting>
  <conditionalFormatting sqref="K9">
    <cfRule type="cellIs" dxfId="81" priority="26" operator="greaterThan">
      <formula>$J$9</formula>
    </cfRule>
  </conditionalFormatting>
  <conditionalFormatting sqref="K10">
    <cfRule type="cellIs" dxfId="80" priority="25" operator="greaterThan">
      <formula>$J$10</formula>
    </cfRule>
  </conditionalFormatting>
  <conditionalFormatting sqref="K11">
    <cfRule type="cellIs" dxfId="79" priority="24" operator="greaterThan">
      <formula>$J$11</formula>
    </cfRule>
  </conditionalFormatting>
  <conditionalFormatting sqref="K12">
    <cfRule type="cellIs" dxfId="78" priority="23" operator="greaterThan">
      <formula>$J$12</formula>
    </cfRule>
  </conditionalFormatting>
  <conditionalFormatting sqref="K13">
    <cfRule type="cellIs" dxfId="77" priority="22" operator="greaterThan">
      <formula>$J$13</formula>
    </cfRule>
  </conditionalFormatting>
  <conditionalFormatting sqref="K14">
    <cfRule type="cellIs" dxfId="76" priority="21" operator="greaterThan">
      <formula>$J$14</formula>
    </cfRule>
  </conditionalFormatting>
  <conditionalFormatting sqref="K16">
    <cfRule type="cellIs" dxfId="75" priority="6" operator="greaterThan">
      <formula>$J$16</formula>
    </cfRule>
    <cfRule type="cellIs" dxfId="74" priority="20" operator="greaterThan">
      <formula>$J$16</formula>
    </cfRule>
  </conditionalFormatting>
  <conditionalFormatting sqref="K17">
    <cfRule type="cellIs" dxfId="73" priority="5" operator="greaterThan">
      <formula>$J$17</formula>
    </cfRule>
    <cfRule type="cellIs" dxfId="72" priority="19" operator="greaterThan">
      <formula>$J$17</formula>
    </cfRule>
  </conditionalFormatting>
  <conditionalFormatting sqref="K18">
    <cfRule type="cellIs" dxfId="71" priority="4" operator="greaterThan">
      <formula>$J$18</formula>
    </cfRule>
    <cfRule type="cellIs" dxfId="70" priority="18" operator="greaterThan">
      <formula>$J$18</formula>
    </cfRule>
  </conditionalFormatting>
  <conditionalFormatting sqref="M7">
    <cfRule type="cellIs" dxfId="69" priority="17" operator="lessThan">
      <formula>$L$7</formula>
    </cfRule>
  </conditionalFormatting>
  <conditionalFormatting sqref="M8">
    <cfRule type="cellIs" dxfId="68" priority="16" operator="lessThan">
      <formula>$L$8</formula>
    </cfRule>
  </conditionalFormatting>
  <conditionalFormatting sqref="M9">
    <cfRule type="cellIs" dxfId="67" priority="15" operator="lessThan">
      <formula>$L$9</formula>
    </cfRule>
  </conditionalFormatting>
  <conditionalFormatting sqref="M10">
    <cfRule type="cellIs" dxfId="66" priority="14" operator="lessThan">
      <formula>$L$10</formula>
    </cfRule>
  </conditionalFormatting>
  <conditionalFormatting sqref="M11">
    <cfRule type="cellIs" dxfId="65" priority="13" operator="lessThan">
      <formula>$L$11</formula>
    </cfRule>
  </conditionalFormatting>
  <conditionalFormatting sqref="M12">
    <cfRule type="cellIs" dxfId="64" priority="12" operator="lessThan">
      <formula>$L$12</formula>
    </cfRule>
  </conditionalFormatting>
  <conditionalFormatting sqref="M13">
    <cfRule type="cellIs" dxfId="63" priority="11" operator="lessThan">
      <formula>$L$13</formula>
    </cfRule>
  </conditionalFormatting>
  <conditionalFormatting sqref="M14">
    <cfRule type="cellIs" dxfId="62" priority="10" operator="lessThan">
      <formula>$L$14</formula>
    </cfRule>
  </conditionalFormatting>
  <conditionalFormatting sqref="M16">
    <cfRule type="cellIs" dxfId="61" priority="9" operator="lessThan">
      <formula>$L$16</formula>
    </cfRule>
  </conditionalFormatting>
  <conditionalFormatting sqref="M17">
    <cfRule type="cellIs" dxfId="60" priority="8" operator="lessThan">
      <formula>$L$17</formula>
    </cfRule>
  </conditionalFormatting>
  <conditionalFormatting sqref="M18">
    <cfRule type="cellIs" dxfId="59" priority="7" operator="lessThan">
      <formula>$L$18</formula>
    </cfRule>
  </conditionalFormatting>
  <conditionalFormatting sqref="G10">
    <cfRule type="cellIs" dxfId="58" priority="3" operator="lessThan">
      <formula>$F$10</formula>
    </cfRule>
  </conditionalFormatting>
  <conditionalFormatting sqref="C7">
    <cfRule type="cellIs" dxfId="57" priority="1" operator="greaterThan">
      <formula>$B$7</formula>
    </cfRule>
  </conditionalFormatting>
  <pageMargins left="0.25" right="0.25" top="0.75" bottom="0.75" header="0.3" footer="0.3"/>
  <pageSetup paperSize="9" scale="97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L17"/>
  <sheetViews>
    <sheetView workbookViewId="0">
      <selection activeCell="B2" sqref="B2"/>
    </sheetView>
  </sheetViews>
  <sheetFormatPr defaultRowHeight="15" x14ac:dyDescent="0.25"/>
  <cols>
    <col min="2" max="2" width="36.7109375" customWidth="1"/>
  </cols>
  <sheetData>
    <row r="2" spans="2:12" ht="18.75" x14ac:dyDescent="0.3">
      <c r="B2" s="22" t="s">
        <v>27</v>
      </c>
    </row>
    <row r="3" spans="2:12" ht="15.75" thickBot="1" x14ac:dyDescent="0.3"/>
    <row r="4" spans="2:12" ht="42.75" customHeight="1" x14ac:dyDescent="0.25">
      <c r="B4" s="34" t="s">
        <v>0</v>
      </c>
      <c r="C4" s="32" t="s">
        <v>3</v>
      </c>
      <c r="D4" s="32"/>
      <c r="E4" s="32" t="s">
        <v>4</v>
      </c>
      <c r="F4" s="32"/>
      <c r="G4" s="32" t="s">
        <v>5</v>
      </c>
      <c r="H4" s="32"/>
      <c r="I4" s="32" t="s">
        <v>6</v>
      </c>
      <c r="J4" s="32"/>
      <c r="K4" s="36" t="s">
        <v>7</v>
      </c>
      <c r="L4" s="40"/>
    </row>
    <row r="5" spans="2:12" ht="15.75" customHeight="1" thickBot="1" x14ac:dyDescent="0.3">
      <c r="B5" s="35"/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</row>
    <row r="6" spans="2:12" x14ac:dyDescent="0.25">
      <c r="B6" s="6" t="s">
        <v>9</v>
      </c>
      <c r="C6" s="19">
        <f>Лист1!C2</f>
        <v>39.583333333333336</v>
      </c>
      <c r="D6" s="15">
        <v>44</v>
      </c>
      <c r="E6" s="19">
        <f>Лист1!C15</f>
        <v>7.916666666666667</v>
      </c>
      <c r="F6" s="15">
        <v>6</v>
      </c>
      <c r="G6" s="19">
        <f>Лист1!C29</f>
        <v>92.333333333333329</v>
      </c>
      <c r="H6" s="15">
        <v>85</v>
      </c>
      <c r="I6" s="19">
        <f>Лист1!C42</f>
        <v>51.583333333333336</v>
      </c>
      <c r="J6" s="15">
        <v>54</v>
      </c>
      <c r="K6" s="19">
        <f>Лист1!C55</f>
        <v>16.083333333333332</v>
      </c>
      <c r="L6" s="15">
        <v>10</v>
      </c>
    </row>
    <row r="7" spans="2:12" ht="15.75" customHeight="1" x14ac:dyDescent="0.25">
      <c r="B7" s="9" t="s">
        <v>10</v>
      </c>
      <c r="C7" s="20">
        <f>Лист1!C3</f>
        <v>9.3333333333333339</v>
      </c>
      <c r="D7" s="13">
        <v>15</v>
      </c>
      <c r="E7" s="20">
        <f>Лист1!C16</f>
        <v>1.8333333333333333</v>
      </c>
      <c r="F7" s="28">
        <v>3</v>
      </c>
      <c r="G7" s="20">
        <f>Лист1!C30</f>
        <v>22.666666666666668</v>
      </c>
      <c r="H7" s="13">
        <v>19</v>
      </c>
      <c r="I7" s="20">
        <f>Лист1!C43</f>
        <v>12.666666666666666</v>
      </c>
      <c r="J7" s="13">
        <v>7</v>
      </c>
      <c r="K7" s="20">
        <f>Лист1!C56</f>
        <v>3.9166666666666665</v>
      </c>
      <c r="L7" s="13">
        <v>3</v>
      </c>
    </row>
    <row r="8" spans="2:12" x14ac:dyDescent="0.25">
      <c r="B8" s="9" t="s">
        <v>11</v>
      </c>
      <c r="C8" s="20">
        <f>Лист1!C4</f>
        <v>4.75</v>
      </c>
      <c r="D8" s="13">
        <v>4</v>
      </c>
      <c r="E8" s="20">
        <f>Лист1!C17</f>
        <v>0.91666666666666663</v>
      </c>
      <c r="F8" s="13">
        <v>1</v>
      </c>
      <c r="G8" s="20">
        <f>Лист1!C31</f>
        <v>11.083333333333334</v>
      </c>
      <c r="H8" s="13">
        <v>3</v>
      </c>
      <c r="I8" s="20">
        <f>Лист1!C44</f>
        <v>6.25</v>
      </c>
      <c r="J8" s="13">
        <v>3</v>
      </c>
      <c r="K8" s="20">
        <f>Лист1!C57</f>
        <v>2</v>
      </c>
      <c r="L8" s="13">
        <v>2</v>
      </c>
    </row>
    <row r="9" spans="2:12" ht="15.75" customHeight="1" x14ac:dyDescent="0.25">
      <c r="B9" s="9" t="s">
        <v>12</v>
      </c>
      <c r="C9" s="20">
        <f>Лист1!C5</f>
        <v>5.166666666666667</v>
      </c>
      <c r="D9" s="13">
        <v>6</v>
      </c>
      <c r="E9" s="20">
        <f>Лист1!C18</f>
        <v>1</v>
      </c>
      <c r="F9" s="13">
        <v>0</v>
      </c>
      <c r="G9" s="20">
        <f>Лист1!C32</f>
        <v>12.5</v>
      </c>
      <c r="H9" s="13">
        <v>10</v>
      </c>
      <c r="I9" s="20">
        <f>Лист1!C45</f>
        <v>7</v>
      </c>
      <c r="J9" s="13">
        <v>9</v>
      </c>
      <c r="K9" s="20">
        <f>Лист1!C58</f>
        <v>2.25</v>
      </c>
      <c r="L9" s="13">
        <v>0</v>
      </c>
    </row>
    <row r="10" spans="2:12" x14ac:dyDescent="0.25">
      <c r="B10" s="9" t="s">
        <v>13</v>
      </c>
      <c r="C10" s="20">
        <f>Лист1!C6</f>
        <v>10.833333333333334</v>
      </c>
      <c r="D10" s="13">
        <v>15</v>
      </c>
      <c r="E10" s="20">
        <f>Лист1!C19</f>
        <v>2.1666666666666665</v>
      </c>
      <c r="F10" s="13">
        <v>1</v>
      </c>
      <c r="G10" s="20">
        <f>Лист1!C33</f>
        <v>25.75</v>
      </c>
      <c r="H10" s="13">
        <v>31</v>
      </c>
      <c r="I10" s="20">
        <f>Лист1!C46</f>
        <v>14.416666666666666</v>
      </c>
      <c r="J10" s="13">
        <v>19</v>
      </c>
      <c r="K10" s="20">
        <f>Лист1!C59</f>
        <v>5.166666666666667</v>
      </c>
      <c r="L10" s="13">
        <v>4</v>
      </c>
    </row>
    <row r="11" spans="2:12" ht="15.75" customHeight="1" x14ac:dyDescent="0.25">
      <c r="B11" s="9" t="s">
        <v>14</v>
      </c>
      <c r="C11" s="20">
        <f>Лист1!C7</f>
        <v>3.25</v>
      </c>
      <c r="D11" s="13">
        <v>2</v>
      </c>
      <c r="E11" s="20">
        <f>Лист1!C20</f>
        <v>0.66666666666666663</v>
      </c>
      <c r="F11" s="13">
        <v>1</v>
      </c>
      <c r="G11" s="20">
        <f>Лист1!C34</f>
        <v>8</v>
      </c>
      <c r="H11" s="13">
        <v>7</v>
      </c>
      <c r="I11" s="20">
        <f>Лист1!C47</f>
        <v>4.5</v>
      </c>
      <c r="J11" s="13">
        <v>4</v>
      </c>
      <c r="K11" s="20">
        <f>Лист1!C60</f>
        <v>1.25</v>
      </c>
      <c r="L11" s="13">
        <v>0</v>
      </c>
    </row>
    <row r="12" spans="2:12" x14ac:dyDescent="0.25">
      <c r="B12" s="9" t="s">
        <v>15</v>
      </c>
      <c r="C12" s="20">
        <f>Лист1!C8</f>
        <v>3.75</v>
      </c>
      <c r="D12" s="13">
        <v>1</v>
      </c>
      <c r="E12" s="20">
        <f>Лист1!C21</f>
        <v>0.75</v>
      </c>
      <c r="F12" s="13">
        <v>0</v>
      </c>
      <c r="G12" s="20">
        <f>Лист1!C35</f>
        <v>9.3333333333333339</v>
      </c>
      <c r="H12" s="13">
        <v>3</v>
      </c>
      <c r="I12" s="20">
        <f>Лист1!C48</f>
        <v>5.25</v>
      </c>
      <c r="J12" s="13">
        <v>2</v>
      </c>
      <c r="K12" s="20">
        <f>Лист1!C61</f>
        <v>1.5</v>
      </c>
      <c r="L12" s="13">
        <v>1</v>
      </c>
    </row>
    <row r="13" spans="2:12" ht="15.75" customHeight="1" x14ac:dyDescent="0.25">
      <c r="B13" s="9" t="s">
        <v>16</v>
      </c>
      <c r="C13" s="20">
        <f>Лист1!C9</f>
        <v>0.41666666666666669</v>
      </c>
      <c r="D13" s="13">
        <v>1</v>
      </c>
      <c r="E13" s="20">
        <f>Лист1!C22</f>
        <v>8.3333333333333329E-2</v>
      </c>
      <c r="F13" s="13">
        <v>0</v>
      </c>
      <c r="G13" s="20">
        <f>Лист1!C36</f>
        <v>2.0833333333333335</v>
      </c>
      <c r="H13" s="13">
        <v>11</v>
      </c>
      <c r="I13" s="20">
        <f>Лист1!C49</f>
        <v>1.1666666666666667</v>
      </c>
      <c r="J13" s="13">
        <v>10</v>
      </c>
      <c r="K13" s="20">
        <f>Лист1!C62</f>
        <v>0.66666666666666663</v>
      </c>
      <c r="L13" s="13">
        <v>0</v>
      </c>
    </row>
    <row r="14" spans="2:12" x14ac:dyDescent="0.25">
      <c r="B14" s="9"/>
      <c r="C14" s="20"/>
      <c r="D14" s="13"/>
      <c r="E14" s="20"/>
      <c r="F14" s="13"/>
      <c r="G14" s="20">
        <f>Лист1!C37</f>
        <v>0</v>
      </c>
      <c r="H14" s="13"/>
      <c r="I14" s="20">
        <f>Лист1!C50</f>
        <v>0</v>
      </c>
      <c r="J14" s="13"/>
      <c r="K14" s="20">
        <f>Лист1!C63</f>
        <v>0</v>
      </c>
      <c r="L14" s="13"/>
    </row>
    <row r="15" spans="2:12" ht="15.75" customHeight="1" x14ac:dyDescent="0.25">
      <c r="B15" s="9" t="s">
        <v>17</v>
      </c>
      <c r="C15" s="20">
        <f>Лист1!C11</f>
        <v>9.4166666666666661</v>
      </c>
      <c r="D15" s="29">
        <v>13</v>
      </c>
      <c r="E15" s="20">
        <f>Лист1!C24</f>
        <v>1.9166666666666667</v>
      </c>
      <c r="F15" s="13">
        <v>4</v>
      </c>
      <c r="G15" s="20">
        <f>Лист1!C38</f>
        <v>22.083333333333332</v>
      </c>
      <c r="H15" s="13">
        <v>4</v>
      </c>
      <c r="I15" s="20">
        <f>Лист1!C51</f>
        <v>12.333333333333334</v>
      </c>
      <c r="J15" s="13">
        <v>2</v>
      </c>
      <c r="K15" s="20">
        <f>Лист1!C64</f>
        <v>3.9166666666666665</v>
      </c>
      <c r="L15" s="13">
        <v>1</v>
      </c>
    </row>
    <row r="16" spans="2:12" x14ac:dyDescent="0.25">
      <c r="B16" s="9" t="s">
        <v>18</v>
      </c>
      <c r="C16" s="20">
        <f>Лист1!C12</f>
        <v>4.416666666666667</v>
      </c>
      <c r="D16" s="13">
        <v>2</v>
      </c>
      <c r="E16" s="20">
        <f>Лист1!C25</f>
        <v>0.91666666666666663</v>
      </c>
      <c r="F16" s="13">
        <v>0</v>
      </c>
      <c r="G16" s="20">
        <f>Лист1!C39</f>
        <v>10.25</v>
      </c>
      <c r="H16" s="13">
        <v>2</v>
      </c>
      <c r="I16" s="20">
        <f>Лист1!C52</f>
        <v>5.75</v>
      </c>
      <c r="J16" s="13">
        <v>1</v>
      </c>
      <c r="K16" s="20">
        <f>Лист1!C65</f>
        <v>1.4166666666666667</v>
      </c>
      <c r="L16" s="13">
        <v>1</v>
      </c>
    </row>
    <row r="17" spans="2:12" ht="15.75" thickBot="1" x14ac:dyDescent="0.3">
      <c r="B17" s="11" t="s">
        <v>19</v>
      </c>
      <c r="C17" s="21">
        <f>Лист1!C13</f>
        <v>4.75</v>
      </c>
      <c r="D17" s="30">
        <v>6</v>
      </c>
      <c r="E17" s="21">
        <f>Лист1!C26</f>
        <v>0.91666666666666663</v>
      </c>
      <c r="F17" s="14">
        <v>0</v>
      </c>
      <c r="G17" s="21">
        <f>Лист1!C40</f>
        <v>11.166666666666666</v>
      </c>
      <c r="H17" s="14">
        <v>8</v>
      </c>
      <c r="I17" s="21">
        <f>Лист1!C53</f>
        <v>6.25</v>
      </c>
      <c r="J17" s="14">
        <v>6</v>
      </c>
      <c r="K17" s="21">
        <f>Лист1!C66</f>
        <v>1.6666666666666667</v>
      </c>
      <c r="L17" s="14">
        <v>1</v>
      </c>
    </row>
  </sheetData>
  <mergeCells count="6">
    <mergeCell ref="K4:L4"/>
    <mergeCell ref="B4:B5"/>
    <mergeCell ref="C4:D4"/>
    <mergeCell ref="E4:F4"/>
    <mergeCell ref="G4:H4"/>
    <mergeCell ref="I4:J4"/>
  </mergeCells>
  <conditionalFormatting sqref="C5:C11 E5 K5">
    <cfRule type="expression" dxfId="56" priority="91">
      <formula>$B$6&lt;$A$6</formula>
    </cfRule>
  </conditionalFormatting>
  <conditionalFormatting sqref="D7">
    <cfRule type="expression" dxfId="55" priority="90">
      <formula>$C$8&gt;$B$8</formula>
    </cfRule>
  </conditionalFormatting>
  <conditionalFormatting sqref="F7">
    <cfRule type="cellIs" dxfId="54" priority="78" operator="greaterThan">
      <formula>$D$8</formula>
    </cfRule>
    <cfRule type="expression" dxfId="53" priority="89">
      <formula>$E$8&gt;$D$8</formula>
    </cfRule>
  </conditionalFormatting>
  <conditionalFormatting sqref="D8">
    <cfRule type="expression" dxfId="52" priority="88">
      <formula>$C$9&gt;$B$9</formula>
    </cfRule>
  </conditionalFormatting>
  <conditionalFormatting sqref="D9">
    <cfRule type="expression" dxfId="51" priority="87">
      <formula>$C$10&gt;$B$10</formula>
    </cfRule>
  </conditionalFormatting>
  <conditionalFormatting sqref="D10">
    <cfRule type="expression" dxfId="50" priority="86">
      <formula>$C$11&gt;$B$11</formula>
    </cfRule>
  </conditionalFormatting>
  <conditionalFormatting sqref="D11">
    <cfRule type="expression" dxfId="49" priority="85">
      <formula>$C$12&gt;$B$12</formula>
    </cfRule>
  </conditionalFormatting>
  <conditionalFormatting sqref="D12">
    <cfRule type="expression" dxfId="48" priority="84">
      <formula>$C$13&gt;$B$13</formula>
    </cfRule>
  </conditionalFormatting>
  <conditionalFormatting sqref="D13">
    <cfRule type="expression" dxfId="47" priority="83">
      <formula>$C$14&gt;$B$14</formula>
    </cfRule>
  </conditionalFormatting>
  <conditionalFormatting sqref="D15">
    <cfRule type="expression" dxfId="46" priority="82">
      <formula>$C$16&gt;$B$16</formula>
    </cfRule>
  </conditionalFormatting>
  <conditionalFormatting sqref="D16">
    <cfRule type="expression" dxfId="45" priority="81">
      <formula>$C$17&gt;$B$17</formula>
    </cfRule>
  </conditionalFormatting>
  <conditionalFormatting sqref="D17">
    <cfRule type="expression" dxfId="44" priority="80">
      <formula>$C$18&gt;$B$18</formula>
    </cfRule>
  </conditionalFormatting>
  <conditionalFormatting sqref="F6">
    <cfRule type="cellIs" dxfId="43" priority="79" operator="greaterThan">
      <formula>$D$7</formula>
    </cfRule>
  </conditionalFormatting>
  <conditionalFormatting sqref="F8:F17">
    <cfRule type="cellIs" dxfId="42" priority="77" operator="greaterThan">
      <formula>$D$9</formula>
    </cfRule>
  </conditionalFormatting>
  <conditionalFormatting sqref="L6">
    <cfRule type="cellIs" dxfId="41" priority="54" operator="greaterThan">
      <formula>#REF!</formula>
    </cfRule>
  </conditionalFormatting>
  <conditionalFormatting sqref="L7">
    <cfRule type="cellIs" dxfId="40" priority="53" operator="greaterThan">
      <formula>#REF!</formula>
    </cfRule>
  </conditionalFormatting>
  <conditionalFormatting sqref="L8">
    <cfRule type="cellIs" dxfId="39" priority="52" operator="greaterThan">
      <formula>#REF!</formula>
    </cfRule>
  </conditionalFormatting>
  <conditionalFormatting sqref="L9">
    <cfRule type="cellIs" dxfId="38" priority="51" operator="greaterThan">
      <formula>#REF!</formula>
    </cfRule>
  </conditionalFormatting>
  <conditionalFormatting sqref="L10">
    <cfRule type="cellIs" dxfId="37" priority="50" operator="greaterThan">
      <formula>#REF!</formula>
    </cfRule>
  </conditionalFormatting>
  <conditionalFormatting sqref="L11">
    <cfRule type="cellIs" dxfId="36" priority="49" operator="greaterThan">
      <formula>#REF!</formula>
    </cfRule>
  </conditionalFormatting>
  <conditionalFormatting sqref="L12">
    <cfRule type="cellIs" dxfId="35" priority="48" operator="greaterThan">
      <formula>#REF!</formula>
    </cfRule>
  </conditionalFormatting>
  <conditionalFormatting sqref="L13">
    <cfRule type="cellIs" dxfId="34" priority="47" operator="greaterThan">
      <formula>#REF!</formula>
    </cfRule>
  </conditionalFormatting>
  <conditionalFormatting sqref="L15">
    <cfRule type="cellIs" dxfId="33" priority="32" operator="greaterThan">
      <formula>#REF!</formula>
    </cfRule>
    <cfRule type="cellIs" dxfId="32" priority="46" operator="greaterThan">
      <formula>#REF!</formula>
    </cfRule>
  </conditionalFormatting>
  <conditionalFormatting sqref="L16">
    <cfRule type="cellIs" dxfId="31" priority="31" operator="greaterThan">
      <formula>#REF!</formula>
    </cfRule>
    <cfRule type="cellIs" dxfId="30" priority="45" operator="greaterThan">
      <formula>#REF!</formula>
    </cfRule>
  </conditionalFormatting>
  <conditionalFormatting sqref="L17">
    <cfRule type="cellIs" dxfId="29" priority="30" operator="greaterThan">
      <formula>#REF!</formula>
    </cfRule>
    <cfRule type="cellIs" dxfId="28" priority="44" operator="greaterThan">
      <formula>#REF!</formula>
    </cfRule>
  </conditionalFormatting>
  <conditionalFormatting sqref="G5">
    <cfRule type="expression" dxfId="27" priority="26">
      <formula>$B$6&lt;$A$6</formula>
    </cfRule>
  </conditionalFormatting>
  <conditionalFormatting sqref="H6">
    <cfRule type="cellIs" dxfId="26" priority="25" operator="lessThan">
      <formula>$F$7</formula>
    </cfRule>
  </conditionalFormatting>
  <conditionalFormatting sqref="H7">
    <cfRule type="cellIs" dxfId="25" priority="20" operator="lessThan">
      <formula>$F$8</formula>
    </cfRule>
    <cfRule type="cellIs" dxfId="24" priority="24" operator="lessThan">
      <formula>$F$9</formula>
    </cfRule>
  </conditionalFormatting>
  <conditionalFormatting sqref="H8">
    <cfRule type="cellIs" dxfId="23" priority="23" operator="lessThan">
      <formula>$F$10</formula>
    </cfRule>
  </conditionalFormatting>
  <conditionalFormatting sqref="H10">
    <cfRule type="cellIs" dxfId="22" priority="13" operator="lessThan">
      <formula>$F$11</formula>
    </cfRule>
    <cfRule type="cellIs" dxfId="21" priority="22" operator="lessThan">
      <formula>$F$12</formula>
    </cfRule>
  </conditionalFormatting>
  <conditionalFormatting sqref="H11">
    <cfRule type="cellIs" dxfId="20" priority="21" operator="lessThan">
      <formula>$F$13</formula>
    </cfRule>
  </conditionalFormatting>
  <conditionalFormatting sqref="H12">
    <cfRule type="cellIs" dxfId="19" priority="19" operator="lessThan">
      <formula>$F$13</formula>
    </cfRule>
    <cfRule type="cellIs" dxfId="18" priority="27" operator="lessThan">
      <formula>$F$14</formula>
    </cfRule>
  </conditionalFormatting>
  <conditionalFormatting sqref="H13">
    <cfRule type="cellIs" dxfId="17" priority="18" operator="lessThan">
      <formula>$F$14</formula>
    </cfRule>
  </conditionalFormatting>
  <conditionalFormatting sqref="H15">
    <cfRule type="cellIs" dxfId="16" priority="17" operator="lessThan">
      <formula>$F$16</formula>
    </cfRule>
  </conditionalFormatting>
  <conditionalFormatting sqref="H16">
    <cfRule type="cellIs" dxfId="15" priority="16" operator="lessThan">
      <formula>$F$17</formula>
    </cfRule>
  </conditionalFormatting>
  <conditionalFormatting sqref="H17">
    <cfRule type="cellIs" dxfId="14" priority="15" operator="lessThan">
      <formula>$F$18</formula>
    </cfRule>
  </conditionalFormatting>
  <conditionalFormatting sqref="H9">
    <cfRule type="cellIs" dxfId="13" priority="14" operator="lessThan">
      <formula>$F$10</formula>
    </cfRule>
  </conditionalFormatting>
  <conditionalFormatting sqref="I5">
    <cfRule type="expression" dxfId="12" priority="12">
      <formula>$B$6&lt;$A$6</formula>
    </cfRule>
  </conditionalFormatting>
  <conditionalFormatting sqref="J6">
    <cfRule type="cellIs" dxfId="11" priority="11" operator="lessThan">
      <formula>$H$7</formula>
    </cfRule>
  </conditionalFormatting>
  <conditionalFormatting sqref="J7">
    <cfRule type="cellIs" dxfId="10" priority="10" operator="lessThan">
      <formula>$H$8</formula>
    </cfRule>
  </conditionalFormatting>
  <conditionalFormatting sqref="J8">
    <cfRule type="cellIs" dxfId="9" priority="9" operator="lessThan">
      <formula>$H$9</formula>
    </cfRule>
  </conditionalFormatting>
  <conditionalFormatting sqref="J9">
    <cfRule type="cellIs" dxfId="8" priority="8" operator="lessThan">
      <formula>$H$10</formula>
    </cfRule>
  </conditionalFormatting>
  <conditionalFormatting sqref="J10">
    <cfRule type="cellIs" dxfId="7" priority="7" operator="lessThan">
      <formula>$H$11</formula>
    </cfRule>
  </conditionalFormatting>
  <conditionalFormatting sqref="J11">
    <cfRule type="cellIs" dxfId="6" priority="6" operator="lessThan">
      <formula>$H$12</formula>
    </cfRule>
  </conditionalFormatting>
  <conditionalFormatting sqref="J12">
    <cfRule type="cellIs" dxfId="5" priority="5" operator="lessThan">
      <formula>$H$13</formula>
    </cfRule>
  </conditionalFormatting>
  <conditionalFormatting sqref="J13">
    <cfRule type="cellIs" dxfId="4" priority="4" operator="lessThan">
      <formula>$H$14</formula>
    </cfRule>
  </conditionalFormatting>
  <conditionalFormatting sqref="J15">
    <cfRule type="cellIs" dxfId="3" priority="3" operator="lessThan">
      <formula>$H$16</formula>
    </cfRule>
  </conditionalFormatting>
  <conditionalFormatting sqref="J16">
    <cfRule type="cellIs" dxfId="2" priority="2" operator="lessThan">
      <formula>$H$17</formula>
    </cfRule>
  </conditionalFormatting>
  <conditionalFormatting sqref="J17">
    <cfRule type="cellIs" dxfId="1" priority="1" operator="lessThan">
      <formula>$H$18</formula>
    </cfRule>
  </conditionalFormatting>
  <pageMargins left="0.25" right="0.25" top="0.75" bottom="0.75" header="0.3" footer="0.3"/>
  <pageSetup paperSize="9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opLeftCell="A37" workbookViewId="0">
      <selection activeCell="J55" sqref="J55:J66"/>
    </sheetView>
  </sheetViews>
  <sheetFormatPr defaultRowHeight="15" x14ac:dyDescent="0.25"/>
  <sheetData>
    <row r="1" spans="2:13" ht="15.75" thickBot="1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</row>
    <row r="2" spans="2:13" x14ac:dyDescent="0.25">
      <c r="B2" s="15">
        <v>475</v>
      </c>
      <c r="C2" s="23">
        <f>B2/12*1</f>
        <v>39.583333333333336</v>
      </c>
      <c r="D2" s="23">
        <f>B2/12*2</f>
        <v>79.166666666666671</v>
      </c>
      <c r="E2" s="23">
        <f>B2/12*3</f>
        <v>118.75</v>
      </c>
      <c r="F2" s="23">
        <f>B2/12*4</f>
        <v>158.33333333333334</v>
      </c>
      <c r="G2" s="23">
        <f>B2/12*5</f>
        <v>197.91666666666669</v>
      </c>
      <c r="H2" s="23">
        <f>B2/12*6</f>
        <v>237.5</v>
      </c>
      <c r="I2" s="23">
        <f>B2/12*7</f>
        <v>277.08333333333337</v>
      </c>
      <c r="J2" s="23">
        <f>B2/12*8</f>
        <v>316.66666666666669</v>
      </c>
      <c r="K2" s="23"/>
      <c r="L2" s="23"/>
    </row>
    <row r="3" spans="2:13" x14ac:dyDescent="0.25">
      <c r="B3" s="13">
        <v>112</v>
      </c>
      <c r="C3" s="23">
        <f t="shared" ref="C3:C13" si="0">B3/12*1</f>
        <v>9.3333333333333339</v>
      </c>
      <c r="D3" s="23">
        <f t="shared" ref="D3:D66" si="1">B3/12*2</f>
        <v>18.666666666666668</v>
      </c>
      <c r="E3" s="23">
        <f t="shared" ref="E3:E66" si="2">B3/12*3</f>
        <v>28</v>
      </c>
      <c r="F3" s="23">
        <f t="shared" ref="F3:F66" si="3">B3/12*4</f>
        <v>37.333333333333336</v>
      </c>
      <c r="G3" s="23">
        <f t="shared" ref="G3:G66" si="4">B3/12*5</f>
        <v>46.666666666666671</v>
      </c>
      <c r="H3" s="23">
        <f t="shared" ref="H3:H66" si="5">B3/12*6</f>
        <v>56</v>
      </c>
      <c r="I3" s="23">
        <f t="shared" ref="I3:I66" si="6">B3/12*7</f>
        <v>65.333333333333343</v>
      </c>
      <c r="J3" s="23">
        <f t="shared" ref="J3:J66" si="7">B3/12*8</f>
        <v>74.666666666666671</v>
      </c>
      <c r="K3" s="23"/>
      <c r="L3" s="23"/>
    </row>
    <row r="4" spans="2:13" x14ac:dyDescent="0.25">
      <c r="B4" s="13">
        <v>57</v>
      </c>
      <c r="C4" s="23">
        <f t="shared" si="0"/>
        <v>4.75</v>
      </c>
      <c r="D4" s="23">
        <f t="shared" si="1"/>
        <v>9.5</v>
      </c>
      <c r="E4" s="23">
        <f t="shared" si="2"/>
        <v>14.25</v>
      </c>
      <c r="F4" s="23">
        <f t="shared" si="3"/>
        <v>19</v>
      </c>
      <c r="G4" s="23">
        <f t="shared" si="4"/>
        <v>23.75</v>
      </c>
      <c r="H4" s="23">
        <f t="shared" si="5"/>
        <v>28.5</v>
      </c>
      <c r="I4" s="23">
        <f t="shared" si="6"/>
        <v>33.25</v>
      </c>
      <c r="J4" s="23">
        <f t="shared" si="7"/>
        <v>38</v>
      </c>
      <c r="K4" s="23"/>
      <c r="L4" s="23"/>
    </row>
    <row r="5" spans="2:13" x14ac:dyDescent="0.25">
      <c r="B5" s="13">
        <v>62</v>
      </c>
      <c r="C5" s="23">
        <f t="shared" si="0"/>
        <v>5.166666666666667</v>
      </c>
      <c r="D5" s="23">
        <f t="shared" si="1"/>
        <v>10.333333333333334</v>
      </c>
      <c r="E5" s="23">
        <f t="shared" si="2"/>
        <v>15.5</v>
      </c>
      <c r="F5" s="23">
        <f t="shared" si="3"/>
        <v>20.666666666666668</v>
      </c>
      <c r="G5" s="23">
        <f t="shared" si="4"/>
        <v>25.833333333333336</v>
      </c>
      <c r="H5" s="23">
        <f t="shared" si="5"/>
        <v>31</v>
      </c>
      <c r="I5" s="23">
        <f t="shared" si="6"/>
        <v>36.166666666666671</v>
      </c>
      <c r="J5" s="23">
        <f t="shared" si="7"/>
        <v>41.333333333333336</v>
      </c>
      <c r="K5" s="23"/>
      <c r="L5" s="23"/>
    </row>
    <row r="6" spans="2:13" x14ac:dyDescent="0.25">
      <c r="B6" s="13">
        <v>130</v>
      </c>
      <c r="C6" s="23">
        <f t="shared" si="0"/>
        <v>10.833333333333334</v>
      </c>
      <c r="D6" s="23">
        <f t="shared" si="1"/>
        <v>21.666666666666668</v>
      </c>
      <c r="E6" s="23">
        <f t="shared" si="2"/>
        <v>32.5</v>
      </c>
      <c r="F6" s="23">
        <f t="shared" si="3"/>
        <v>43.333333333333336</v>
      </c>
      <c r="G6" s="23">
        <f t="shared" si="4"/>
        <v>54.166666666666671</v>
      </c>
      <c r="H6" s="23">
        <f t="shared" si="5"/>
        <v>65</v>
      </c>
      <c r="I6" s="23">
        <f t="shared" si="6"/>
        <v>75.833333333333343</v>
      </c>
      <c r="J6" s="23">
        <f t="shared" si="7"/>
        <v>86.666666666666671</v>
      </c>
      <c r="K6" s="23"/>
      <c r="L6" s="23"/>
    </row>
    <row r="7" spans="2:13" x14ac:dyDescent="0.25">
      <c r="B7" s="13">
        <v>39</v>
      </c>
      <c r="C7" s="23">
        <f t="shared" si="0"/>
        <v>3.25</v>
      </c>
      <c r="D7" s="23">
        <f t="shared" si="1"/>
        <v>6.5</v>
      </c>
      <c r="E7" s="23">
        <f t="shared" si="2"/>
        <v>9.75</v>
      </c>
      <c r="F7" s="23">
        <f t="shared" si="3"/>
        <v>13</v>
      </c>
      <c r="G7" s="23">
        <f t="shared" si="4"/>
        <v>16.25</v>
      </c>
      <c r="H7" s="23">
        <f t="shared" si="5"/>
        <v>19.5</v>
      </c>
      <c r="I7" s="23">
        <f t="shared" si="6"/>
        <v>22.75</v>
      </c>
      <c r="J7" s="23">
        <f t="shared" si="7"/>
        <v>26</v>
      </c>
      <c r="K7" s="23"/>
      <c r="L7" s="23"/>
    </row>
    <row r="8" spans="2:13" x14ac:dyDescent="0.25">
      <c r="B8" s="13">
        <v>45</v>
      </c>
      <c r="C8" s="23">
        <f t="shared" si="0"/>
        <v>3.75</v>
      </c>
      <c r="D8" s="23">
        <f t="shared" si="1"/>
        <v>7.5</v>
      </c>
      <c r="E8" s="23">
        <f t="shared" si="2"/>
        <v>11.25</v>
      </c>
      <c r="F8" s="23">
        <f t="shared" si="3"/>
        <v>15</v>
      </c>
      <c r="G8" s="23">
        <f t="shared" si="4"/>
        <v>18.75</v>
      </c>
      <c r="H8" s="23">
        <f t="shared" si="5"/>
        <v>22.5</v>
      </c>
      <c r="I8" s="23">
        <f t="shared" si="6"/>
        <v>26.25</v>
      </c>
      <c r="J8" s="23">
        <f t="shared" si="7"/>
        <v>30</v>
      </c>
      <c r="K8" s="23"/>
      <c r="L8" s="23"/>
    </row>
    <row r="9" spans="2:13" x14ac:dyDescent="0.25">
      <c r="B9" s="13">
        <v>5</v>
      </c>
      <c r="C9" s="23">
        <f t="shared" si="0"/>
        <v>0.41666666666666669</v>
      </c>
      <c r="D9" s="23">
        <f t="shared" si="1"/>
        <v>0.83333333333333337</v>
      </c>
      <c r="E9" s="23">
        <f t="shared" si="2"/>
        <v>1.25</v>
      </c>
      <c r="F9" s="23">
        <f t="shared" si="3"/>
        <v>1.6666666666666667</v>
      </c>
      <c r="G9" s="23">
        <f t="shared" si="4"/>
        <v>2.0833333333333335</v>
      </c>
      <c r="H9" s="23">
        <f t="shared" si="5"/>
        <v>2.5</v>
      </c>
      <c r="I9" s="23">
        <f t="shared" si="6"/>
        <v>2.916666666666667</v>
      </c>
      <c r="J9" s="23">
        <f t="shared" si="7"/>
        <v>3.3333333333333335</v>
      </c>
      <c r="K9" s="23"/>
      <c r="L9" s="23"/>
    </row>
    <row r="10" spans="2:13" x14ac:dyDescent="0.25">
      <c r="B10" s="13"/>
      <c r="C10" s="23">
        <f t="shared" si="0"/>
        <v>0</v>
      </c>
      <c r="D10" s="23">
        <f t="shared" si="1"/>
        <v>0</v>
      </c>
      <c r="E10" s="23">
        <f t="shared" si="2"/>
        <v>0</v>
      </c>
      <c r="F10" s="23">
        <f t="shared" si="3"/>
        <v>0</v>
      </c>
      <c r="G10" s="23"/>
      <c r="H10" s="23"/>
      <c r="I10" s="23"/>
      <c r="J10" s="23"/>
      <c r="K10" s="23"/>
      <c r="L10" s="23"/>
    </row>
    <row r="11" spans="2:13" x14ac:dyDescent="0.25">
      <c r="B11" s="13">
        <v>113</v>
      </c>
      <c r="C11" s="23">
        <f t="shared" si="0"/>
        <v>9.4166666666666661</v>
      </c>
      <c r="D11" s="23">
        <f t="shared" si="1"/>
        <v>18.833333333333332</v>
      </c>
      <c r="E11" s="23">
        <f t="shared" si="2"/>
        <v>28.25</v>
      </c>
      <c r="F11" s="23">
        <f t="shared" si="3"/>
        <v>37.666666666666664</v>
      </c>
      <c r="G11" s="23">
        <f t="shared" si="4"/>
        <v>47.083333333333329</v>
      </c>
      <c r="H11" s="23">
        <f t="shared" si="5"/>
        <v>56.5</v>
      </c>
      <c r="I11" s="23">
        <f t="shared" si="6"/>
        <v>65.916666666666657</v>
      </c>
      <c r="J11" s="23">
        <f t="shared" si="7"/>
        <v>75.333333333333329</v>
      </c>
      <c r="K11" s="23"/>
      <c r="L11" s="23"/>
    </row>
    <row r="12" spans="2:13" x14ac:dyDescent="0.25">
      <c r="B12" s="13">
        <v>53</v>
      </c>
      <c r="C12" s="23">
        <f t="shared" si="0"/>
        <v>4.416666666666667</v>
      </c>
      <c r="D12" s="23">
        <f t="shared" si="1"/>
        <v>8.8333333333333339</v>
      </c>
      <c r="E12" s="23">
        <f t="shared" si="2"/>
        <v>13.25</v>
      </c>
      <c r="F12" s="23">
        <f t="shared" si="3"/>
        <v>17.666666666666668</v>
      </c>
      <c r="G12" s="23">
        <f t="shared" si="4"/>
        <v>22.083333333333336</v>
      </c>
      <c r="H12" s="23">
        <f t="shared" si="5"/>
        <v>26.5</v>
      </c>
      <c r="I12" s="23">
        <f t="shared" si="6"/>
        <v>30.916666666666668</v>
      </c>
      <c r="J12" s="23">
        <f t="shared" si="7"/>
        <v>35.333333333333336</v>
      </c>
      <c r="K12" s="23"/>
      <c r="L12" s="23"/>
    </row>
    <row r="13" spans="2:13" ht="15.75" thickBot="1" x14ac:dyDescent="0.3">
      <c r="B13" s="14">
        <v>57</v>
      </c>
      <c r="C13" s="23">
        <f t="shared" si="0"/>
        <v>4.75</v>
      </c>
      <c r="D13" s="23">
        <f t="shared" si="1"/>
        <v>9.5</v>
      </c>
      <c r="E13" s="23">
        <f t="shared" si="2"/>
        <v>14.25</v>
      </c>
      <c r="F13" s="23">
        <f t="shared" si="3"/>
        <v>19</v>
      </c>
      <c r="G13" s="23">
        <f t="shared" si="4"/>
        <v>23.75</v>
      </c>
      <c r="H13" s="23">
        <f t="shared" si="5"/>
        <v>28.5</v>
      </c>
      <c r="I13" s="23">
        <f t="shared" si="6"/>
        <v>33.25</v>
      </c>
      <c r="J13" s="23">
        <f t="shared" si="7"/>
        <v>38</v>
      </c>
      <c r="K13" s="23"/>
      <c r="L13" s="23"/>
    </row>
    <row r="14" spans="2:13" ht="15.75" thickBot="1" x14ac:dyDescent="0.3">
      <c r="D14" s="23" t="s">
        <v>29</v>
      </c>
      <c r="E14" s="23"/>
      <c r="F14" s="23">
        <f t="shared" si="3"/>
        <v>0</v>
      </c>
      <c r="G14" s="23"/>
      <c r="H14" s="23"/>
      <c r="I14" s="23">
        <f t="shared" si="6"/>
        <v>0</v>
      </c>
      <c r="J14" s="23">
        <f t="shared" si="7"/>
        <v>0</v>
      </c>
    </row>
    <row r="15" spans="2:13" x14ac:dyDescent="0.25">
      <c r="B15" s="15">
        <v>95</v>
      </c>
      <c r="C15" s="24">
        <f>B15/12*1</f>
        <v>7.916666666666667</v>
      </c>
      <c r="D15" s="23">
        <f t="shared" si="1"/>
        <v>15.833333333333334</v>
      </c>
      <c r="E15" s="23">
        <f t="shared" si="2"/>
        <v>23.75</v>
      </c>
      <c r="F15" s="23">
        <f t="shared" si="3"/>
        <v>31.666666666666668</v>
      </c>
      <c r="G15" s="23">
        <f t="shared" si="4"/>
        <v>39.583333333333336</v>
      </c>
      <c r="H15" s="23">
        <f t="shared" si="5"/>
        <v>47.5</v>
      </c>
      <c r="I15" s="23">
        <f t="shared" si="6"/>
        <v>55.416666666666671</v>
      </c>
      <c r="J15" s="23">
        <f t="shared" si="7"/>
        <v>63.333333333333336</v>
      </c>
      <c r="K15" s="23"/>
      <c r="L15" s="23"/>
    </row>
    <row r="16" spans="2:13" x14ac:dyDescent="0.25">
      <c r="B16" s="13">
        <v>22</v>
      </c>
      <c r="C16" s="24">
        <f t="shared" ref="C16:C26" si="8">B16/12*1</f>
        <v>1.8333333333333333</v>
      </c>
      <c r="D16" s="23">
        <f t="shared" si="1"/>
        <v>3.6666666666666665</v>
      </c>
      <c r="E16" s="23">
        <f t="shared" si="2"/>
        <v>5.5</v>
      </c>
      <c r="F16" s="23">
        <f t="shared" si="3"/>
        <v>7.333333333333333</v>
      </c>
      <c r="G16" s="23">
        <f t="shared" si="4"/>
        <v>9.1666666666666661</v>
      </c>
      <c r="H16" s="23">
        <f t="shared" si="5"/>
        <v>11</v>
      </c>
      <c r="I16" s="23">
        <f t="shared" si="6"/>
        <v>12.833333333333332</v>
      </c>
      <c r="J16" s="23">
        <f t="shared" si="7"/>
        <v>14.666666666666666</v>
      </c>
      <c r="K16" s="23"/>
      <c r="L16" s="23"/>
    </row>
    <row r="17" spans="2:12" x14ac:dyDescent="0.25">
      <c r="B17" s="13">
        <v>11</v>
      </c>
      <c r="C17" s="24">
        <f t="shared" si="8"/>
        <v>0.91666666666666663</v>
      </c>
      <c r="D17" s="23">
        <f t="shared" si="1"/>
        <v>1.8333333333333333</v>
      </c>
      <c r="E17" s="23">
        <f t="shared" si="2"/>
        <v>2.75</v>
      </c>
      <c r="F17" s="23">
        <f t="shared" si="3"/>
        <v>3.6666666666666665</v>
      </c>
      <c r="G17" s="23">
        <f t="shared" si="4"/>
        <v>4.583333333333333</v>
      </c>
      <c r="H17" s="23">
        <f t="shared" si="5"/>
        <v>5.5</v>
      </c>
      <c r="I17" s="23">
        <f t="shared" si="6"/>
        <v>6.4166666666666661</v>
      </c>
      <c r="J17" s="23">
        <f t="shared" si="7"/>
        <v>7.333333333333333</v>
      </c>
      <c r="K17" s="23"/>
      <c r="L17" s="23"/>
    </row>
    <row r="18" spans="2:12" x14ac:dyDescent="0.25">
      <c r="B18" s="13">
        <v>12</v>
      </c>
      <c r="C18" s="24">
        <f t="shared" si="8"/>
        <v>1</v>
      </c>
      <c r="D18" s="23">
        <f t="shared" si="1"/>
        <v>2</v>
      </c>
      <c r="E18" s="23">
        <f t="shared" si="2"/>
        <v>3</v>
      </c>
      <c r="F18" s="23">
        <f t="shared" si="3"/>
        <v>4</v>
      </c>
      <c r="G18" s="23">
        <f t="shared" si="4"/>
        <v>5</v>
      </c>
      <c r="H18" s="23">
        <f t="shared" si="5"/>
        <v>6</v>
      </c>
      <c r="I18" s="23">
        <f t="shared" si="6"/>
        <v>7</v>
      </c>
      <c r="J18" s="23">
        <f t="shared" si="7"/>
        <v>8</v>
      </c>
      <c r="K18" s="23"/>
      <c r="L18" s="23"/>
    </row>
    <row r="19" spans="2:12" x14ac:dyDescent="0.25">
      <c r="B19" s="13">
        <v>26</v>
      </c>
      <c r="C19" s="24">
        <f t="shared" si="8"/>
        <v>2.1666666666666665</v>
      </c>
      <c r="D19" s="23">
        <f t="shared" si="1"/>
        <v>4.333333333333333</v>
      </c>
      <c r="E19" s="23">
        <f t="shared" si="2"/>
        <v>6.5</v>
      </c>
      <c r="F19" s="23">
        <f t="shared" si="3"/>
        <v>8.6666666666666661</v>
      </c>
      <c r="G19" s="23">
        <f t="shared" si="4"/>
        <v>10.833333333333332</v>
      </c>
      <c r="H19" s="23">
        <f t="shared" si="5"/>
        <v>13</v>
      </c>
      <c r="I19" s="23">
        <f t="shared" si="6"/>
        <v>15.166666666666666</v>
      </c>
      <c r="J19" s="23">
        <f t="shared" si="7"/>
        <v>17.333333333333332</v>
      </c>
      <c r="K19" s="23"/>
      <c r="L19" s="23"/>
    </row>
    <row r="20" spans="2:12" x14ac:dyDescent="0.25">
      <c r="B20" s="13">
        <v>8</v>
      </c>
      <c r="C20" s="24">
        <f t="shared" si="8"/>
        <v>0.66666666666666663</v>
      </c>
      <c r="D20" s="23">
        <f t="shared" si="1"/>
        <v>1.3333333333333333</v>
      </c>
      <c r="E20" s="23">
        <f t="shared" si="2"/>
        <v>2</v>
      </c>
      <c r="F20" s="23">
        <f t="shared" si="3"/>
        <v>2.6666666666666665</v>
      </c>
      <c r="G20" s="23">
        <f t="shared" si="4"/>
        <v>3.333333333333333</v>
      </c>
      <c r="H20" s="23">
        <f t="shared" si="5"/>
        <v>4</v>
      </c>
      <c r="I20" s="23">
        <f t="shared" si="6"/>
        <v>4.6666666666666661</v>
      </c>
      <c r="J20" s="23">
        <f t="shared" si="7"/>
        <v>5.333333333333333</v>
      </c>
      <c r="K20" s="23"/>
      <c r="L20" s="23"/>
    </row>
    <row r="21" spans="2:12" x14ac:dyDescent="0.25">
      <c r="B21" s="13">
        <v>9</v>
      </c>
      <c r="C21" s="24">
        <f t="shared" si="8"/>
        <v>0.75</v>
      </c>
      <c r="D21" s="23">
        <f t="shared" si="1"/>
        <v>1.5</v>
      </c>
      <c r="E21" s="23">
        <f t="shared" si="2"/>
        <v>2.25</v>
      </c>
      <c r="F21" s="23">
        <f t="shared" si="3"/>
        <v>3</v>
      </c>
      <c r="G21" s="23">
        <f t="shared" si="4"/>
        <v>3.75</v>
      </c>
      <c r="H21" s="23">
        <f t="shared" si="5"/>
        <v>4.5</v>
      </c>
      <c r="I21" s="23">
        <f t="shared" si="6"/>
        <v>5.25</v>
      </c>
      <c r="J21" s="23">
        <f t="shared" si="7"/>
        <v>6</v>
      </c>
      <c r="K21" s="23"/>
      <c r="L21" s="23"/>
    </row>
    <row r="22" spans="2:12" x14ac:dyDescent="0.25">
      <c r="B22" s="13">
        <v>1</v>
      </c>
      <c r="C22" s="24">
        <f t="shared" si="8"/>
        <v>8.3333333333333329E-2</v>
      </c>
      <c r="D22" s="23">
        <f t="shared" si="1"/>
        <v>0.16666666666666666</v>
      </c>
      <c r="E22" s="23">
        <f t="shared" si="2"/>
        <v>0.25</v>
      </c>
      <c r="F22" s="23">
        <f t="shared" si="3"/>
        <v>0.33333333333333331</v>
      </c>
      <c r="G22" s="23">
        <f t="shared" si="4"/>
        <v>0.41666666666666663</v>
      </c>
      <c r="H22" s="23">
        <f t="shared" si="5"/>
        <v>0.5</v>
      </c>
      <c r="I22" s="23">
        <f t="shared" si="6"/>
        <v>0.58333333333333326</v>
      </c>
      <c r="J22" s="23">
        <f t="shared" si="7"/>
        <v>0.66666666666666663</v>
      </c>
      <c r="K22" s="23"/>
      <c r="L22" s="23"/>
    </row>
    <row r="23" spans="2:12" x14ac:dyDescent="0.25">
      <c r="B23" s="13"/>
      <c r="C23" s="24">
        <f t="shared" si="8"/>
        <v>0</v>
      </c>
      <c r="D23" s="23">
        <f t="shared" si="1"/>
        <v>0</v>
      </c>
      <c r="E23" s="23">
        <f t="shared" si="2"/>
        <v>0</v>
      </c>
      <c r="F23" s="23">
        <f t="shared" si="3"/>
        <v>0</v>
      </c>
      <c r="G23" s="23"/>
      <c r="H23" s="23"/>
      <c r="I23" s="23"/>
      <c r="J23" s="23">
        <f t="shared" si="7"/>
        <v>0</v>
      </c>
      <c r="K23" s="23"/>
      <c r="L23" s="23"/>
    </row>
    <row r="24" spans="2:12" x14ac:dyDescent="0.25">
      <c r="B24" s="13">
        <v>23</v>
      </c>
      <c r="C24" s="24">
        <f t="shared" si="8"/>
        <v>1.9166666666666667</v>
      </c>
      <c r="D24" s="23">
        <f t="shared" si="1"/>
        <v>3.8333333333333335</v>
      </c>
      <c r="E24" s="23">
        <f t="shared" si="2"/>
        <v>5.75</v>
      </c>
      <c r="F24" s="23">
        <f t="shared" si="3"/>
        <v>7.666666666666667</v>
      </c>
      <c r="G24" s="23">
        <f t="shared" si="4"/>
        <v>9.5833333333333339</v>
      </c>
      <c r="H24" s="23">
        <f t="shared" si="5"/>
        <v>11.5</v>
      </c>
      <c r="I24" s="23">
        <f t="shared" si="6"/>
        <v>13.416666666666668</v>
      </c>
      <c r="J24" s="23">
        <f t="shared" si="7"/>
        <v>15.333333333333334</v>
      </c>
      <c r="K24" s="23"/>
      <c r="L24" s="23"/>
    </row>
    <row r="25" spans="2:12" x14ac:dyDescent="0.25">
      <c r="B25" s="13">
        <v>11</v>
      </c>
      <c r="C25" s="24">
        <f t="shared" si="8"/>
        <v>0.91666666666666663</v>
      </c>
      <c r="D25" s="23">
        <f t="shared" si="1"/>
        <v>1.8333333333333333</v>
      </c>
      <c r="E25" s="23">
        <f t="shared" si="2"/>
        <v>2.75</v>
      </c>
      <c r="F25" s="23">
        <f t="shared" si="3"/>
        <v>3.6666666666666665</v>
      </c>
      <c r="G25" s="23">
        <f t="shared" si="4"/>
        <v>4.583333333333333</v>
      </c>
      <c r="H25" s="23">
        <f t="shared" si="5"/>
        <v>5.5</v>
      </c>
      <c r="I25" s="23">
        <f t="shared" si="6"/>
        <v>6.4166666666666661</v>
      </c>
      <c r="J25" s="23">
        <f t="shared" si="7"/>
        <v>7.333333333333333</v>
      </c>
      <c r="K25" s="23"/>
      <c r="L25" s="23"/>
    </row>
    <row r="26" spans="2:12" ht="15.75" thickBot="1" x14ac:dyDescent="0.3">
      <c r="B26" s="14">
        <v>11</v>
      </c>
      <c r="C26" s="24">
        <f t="shared" si="8"/>
        <v>0.91666666666666663</v>
      </c>
      <c r="D26" s="23">
        <f t="shared" si="1"/>
        <v>1.8333333333333333</v>
      </c>
      <c r="E26" s="23">
        <f t="shared" si="2"/>
        <v>2.75</v>
      </c>
      <c r="F26" s="23">
        <f t="shared" si="3"/>
        <v>3.6666666666666665</v>
      </c>
      <c r="G26" s="23">
        <f t="shared" si="4"/>
        <v>4.583333333333333</v>
      </c>
      <c r="H26" s="23">
        <f t="shared" si="5"/>
        <v>5.5</v>
      </c>
      <c r="I26" s="23">
        <f t="shared" si="6"/>
        <v>6.4166666666666661</v>
      </c>
      <c r="J26" s="23">
        <f t="shared" si="7"/>
        <v>7.333333333333333</v>
      </c>
      <c r="K26" s="23"/>
      <c r="L26" s="23"/>
    </row>
    <row r="27" spans="2:12" x14ac:dyDescent="0.25">
      <c r="B27" s="25"/>
      <c r="C27" s="24"/>
      <c r="D27" s="23" t="s">
        <v>29</v>
      </c>
      <c r="E27" s="23"/>
      <c r="F27" s="23">
        <f t="shared" si="3"/>
        <v>0</v>
      </c>
      <c r="G27" s="23"/>
      <c r="H27" s="23">
        <f t="shared" si="5"/>
        <v>0</v>
      </c>
      <c r="I27" s="23">
        <f t="shared" si="6"/>
        <v>0</v>
      </c>
      <c r="J27" s="23">
        <f t="shared" si="7"/>
        <v>0</v>
      </c>
      <c r="K27" s="23"/>
      <c r="L27" s="23"/>
    </row>
    <row r="28" spans="2:12" ht="15.75" thickBot="1" x14ac:dyDescent="0.3">
      <c r="C28" s="26"/>
      <c r="D28" s="23" t="s">
        <v>29</v>
      </c>
      <c r="E28" s="23"/>
      <c r="F28" s="23">
        <f t="shared" si="3"/>
        <v>0</v>
      </c>
      <c r="G28" s="23"/>
      <c r="H28" s="23"/>
      <c r="I28" s="23">
        <f t="shared" si="6"/>
        <v>0</v>
      </c>
      <c r="J28" s="23">
        <f t="shared" si="7"/>
        <v>0</v>
      </c>
      <c r="K28" s="26"/>
      <c r="L28" s="26"/>
    </row>
    <row r="29" spans="2:12" x14ac:dyDescent="0.25">
      <c r="B29" s="15">
        <v>1108</v>
      </c>
      <c r="C29" s="24">
        <f>B29/12*1</f>
        <v>92.333333333333329</v>
      </c>
      <c r="D29" s="23">
        <f t="shared" si="1"/>
        <v>184.66666666666666</v>
      </c>
      <c r="E29" s="23">
        <f t="shared" si="2"/>
        <v>277</v>
      </c>
      <c r="F29" s="23">
        <f t="shared" si="3"/>
        <v>369.33333333333331</v>
      </c>
      <c r="G29" s="23">
        <f t="shared" si="4"/>
        <v>461.66666666666663</v>
      </c>
      <c r="H29" s="23">
        <f t="shared" si="5"/>
        <v>554</v>
      </c>
      <c r="I29" s="23">
        <f t="shared" si="6"/>
        <v>646.33333333333326</v>
      </c>
      <c r="J29" s="23">
        <f t="shared" si="7"/>
        <v>738.66666666666663</v>
      </c>
      <c r="K29" s="23"/>
      <c r="L29" s="23"/>
    </row>
    <row r="30" spans="2:12" x14ac:dyDescent="0.25">
      <c r="B30" s="13">
        <v>272</v>
      </c>
      <c r="C30" s="24">
        <f t="shared" ref="C30:C40" si="9">B30/12*1</f>
        <v>22.666666666666668</v>
      </c>
      <c r="D30" s="23">
        <f t="shared" si="1"/>
        <v>45.333333333333336</v>
      </c>
      <c r="E30" s="23">
        <f t="shared" si="2"/>
        <v>68</v>
      </c>
      <c r="F30" s="23">
        <f t="shared" si="3"/>
        <v>90.666666666666671</v>
      </c>
      <c r="G30" s="23">
        <f t="shared" si="4"/>
        <v>113.33333333333334</v>
      </c>
      <c r="H30" s="23">
        <f t="shared" si="5"/>
        <v>136</v>
      </c>
      <c r="I30" s="23">
        <f t="shared" si="6"/>
        <v>158.66666666666669</v>
      </c>
      <c r="J30" s="23">
        <f t="shared" si="7"/>
        <v>181.33333333333334</v>
      </c>
      <c r="K30" s="23"/>
      <c r="L30" s="23"/>
    </row>
    <row r="31" spans="2:12" x14ac:dyDescent="0.25">
      <c r="B31" s="13">
        <v>133</v>
      </c>
      <c r="C31" s="24">
        <f t="shared" si="9"/>
        <v>11.083333333333334</v>
      </c>
      <c r="D31" s="23">
        <f t="shared" si="1"/>
        <v>22.166666666666668</v>
      </c>
      <c r="E31" s="23">
        <f t="shared" si="2"/>
        <v>33.25</v>
      </c>
      <c r="F31" s="23">
        <f t="shared" si="3"/>
        <v>44.333333333333336</v>
      </c>
      <c r="G31" s="23">
        <f t="shared" si="4"/>
        <v>55.416666666666671</v>
      </c>
      <c r="H31" s="23">
        <f t="shared" si="5"/>
        <v>66.5</v>
      </c>
      <c r="I31" s="23">
        <f t="shared" si="6"/>
        <v>77.583333333333343</v>
      </c>
      <c r="J31" s="23">
        <f t="shared" si="7"/>
        <v>88.666666666666671</v>
      </c>
      <c r="K31" s="23"/>
      <c r="L31" s="23"/>
    </row>
    <row r="32" spans="2:12" x14ac:dyDescent="0.25">
      <c r="B32" s="13">
        <v>150</v>
      </c>
      <c r="C32" s="24">
        <f t="shared" si="9"/>
        <v>12.5</v>
      </c>
      <c r="D32" s="23">
        <f t="shared" si="1"/>
        <v>25</v>
      </c>
      <c r="E32" s="23">
        <f t="shared" si="2"/>
        <v>37.5</v>
      </c>
      <c r="F32" s="23">
        <f t="shared" si="3"/>
        <v>50</v>
      </c>
      <c r="G32" s="23">
        <f t="shared" si="4"/>
        <v>62.5</v>
      </c>
      <c r="H32" s="23">
        <f t="shared" si="5"/>
        <v>75</v>
      </c>
      <c r="I32" s="23">
        <f t="shared" si="6"/>
        <v>87.5</v>
      </c>
      <c r="J32" s="23">
        <f t="shared" si="7"/>
        <v>100</v>
      </c>
      <c r="K32" s="23"/>
      <c r="L32" s="23"/>
    </row>
    <row r="33" spans="2:12" x14ac:dyDescent="0.25">
      <c r="B33" s="13">
        <v>309</v>
      </c>
      <c r="C33" s="24">
        <f t="shared" si="9"/>
        <v>25.75</v>
      </c>
      <c r="D33" s="23">
        <f t="shared" si="1"/>
        <v>51.5</v>
      </c>
      <c r="E33" s="23">
        <f t="shared" si="2"/>
        <v>77.25</v>
      </c>
      <c r="F33" s="23">
        <f t="shared" si="3"/>
        <v>103</v>
      </c>
      <c r="G33" s="23">
        <f t="shared" si="4"/>
        <v>128.75</v>
      </c>
      <c r="H33" s="23">
        <f t="shared" si="5"/>
        <v>154.5</v>
      </c>
      <c r="I33" s="23">
        <f t="shared" si="6"/>
        <v>180.25</v>
      </c>
      <c r="J33" s="23">
        <f t="shared" si="7"/>
        <v>206</v>
      </c>
      <c r="K33" s="23"/>
      <c r="L33" s="23"/>
    </row>
    <row r="34" spans="2:12" x14ac:dyDescent="0.25">
      <c r="B34" s="13">
        <v>96</v>
      </c>
      <c r="C34" s="24">
        <f t="shared" si="9"/>
        <v>8</v>
      </c>
      <c r="D34" s="23">
        <f t="shared" si="1"/>
        <v>16</v>
      </c>
      <c r="E34" s="23">
        <f t="shared" si="2"/>
        <v>24</v>
      </c>
      <c r="F34" s="23">
        <f t="shared" si="3"/>
        <v>32</v>
      </c>
      <c r="G34" s="23">
        <f t="shared" si="4"/>
        <v>40</v>
      </c>
      <c r="H34" s="23">
        <f t="shared" si="5"/>
        <v>48</v>
      </c>
      <c r="I34" s="23">
        <f t="shared" si="6"/>
        <v>56</v>
      </c>
      <c r="J34" s="23">
        <f t="shared" si="7"/>
        <v>64</v>
      </c>
      <c r="K34" s="23"/>
      <c r="L34" s="23"/>
    </row>
    <row r="35" spans="2:12" x14ac:dyDescent="0.25">
      <c r="B35" s="13">
        <v>112</v>
      </c>
      <c r="C35" s="24">
        <f t="shared" si="9"/>
        <v>9.3333333333333339</v>
      </c>
      <c r="D35" s="23">
        <f t="shared" si="1"/>
        <v>18.666666666666668</v>
      </c>
      <c r="E35" s="23">
        <f t="shared" si="2"/>
        <v>28</v>
      </c>
      <c r="F35" s="23">
        <f t="shared" si="3"/>
        <v>37.333333333333336</v>
      </c>
      <c r="G35" s="23">
        <f t="shared" si="4"/>
        <v>46.666666666666671</v>
      </c>
      <c r="H35" s="23">
        <f t="shared" si="5"/>
        <v>56</v>
      </c>
      <c r="I35" s="23">
        <f t="shared" si="6"/>
        <v>65.333333333333343</v>
      </c>
      <c r="J35" s="23">
        <f t="shared" si="7"/>
        <v>74.666666666666671</v>
      </c>
      <c r="K35" s="23"/>
      <c r="L35" s="23"/>
    </row>
    <row r="36" spans="2:12" x14ac:dyDescent="0.25">
      <c r="B36" s="13">
        <v>25</v>
      </c>
      <c r="C36" s="24">
        <f t="shared" si="9"/>
        <v>2.0833333333333335</v>
      </c>
      <c r="D36" s="23">
        <f t="shared" si="1"/>
        <v>4.166666666666667</v>
      </c>
      <c r="E36" s="23">
        <f t="shared" si="2"/>
        <v>6.25</v>
      </c>
      <c r="F36" s="23">
        <f t="shared" si="3"/>
        <v>8.3333333333333339</v>
      </c>
      <c r="G36" s="23">
        <f t="shared" si="4"/>
        <v>10.416666666666668</v>
      </c>
      <c r="H36" s="23">
        <f t="shared" si="5"/>
        <v>12.5</v>
      </c>
      <c r="I36" s="23">
        <f t="shared" si="6"/>
        <v>14.583333333333334</v>
      </c>
      <c r="J36" s="23">
        <f t="shared" si="7"/>
        <v>16.666666666666668</v>
      </c>
      <c r="K36" s="23"/>
      <c r="L36" s="23"/>
    </row>
    <row r="37" spans="2:12" x14ac:dyDescent="0.25">
      <c r="B37" s="13"/>
      <c r="C37" s="24">
        <f t="shared" si="9"/>
        <v>0</v>
      </c>
      <c r="D37" s="23">
        <f t="shared" si="1"/>
        <v>0</v>
      </c>
      <c r="E37" s="23">
        <f t="shared" si="2"/>
        <v>0</v>
      </c>
      <c r="F37" s="23">
        <f t="shared" si="3"/>
        <v>0</v>
      </c>
      <c r="G37" s="23"/>
      <c r="H37" s="23"/>
      <c r="I37" s="23"/>
      <c r="J37" s="23">
        <f t="shared" si="7"/>
        <v>0</v>
      </c>
      <c r="K37" s="23"/>
      <c r="L37" s="23"/>
    </row>
    <row r="38" spans="2:12" x14ac:dyDescent="0.25">
      <c r="B38" s="13">
        <v>265</v>
      </c>
      <c r="C38" s="24">
        <f t="shared" si="9"/>
        <v>22.083333333333332</v>
      </c>
      <c r="D38" s="23">
        <f t="shared" si="1"/>
        <v>44.166666666666664</v>
      </c>
      <c r="E38" s="23">
        <f t="shared" si="2"/>
        <v>66.25</v>
      </c>
      <c r="F38" s="23">
        <f t="shared" si="3"/>
        <v>88.333333333333329</v>
      </c>
      <c r="G38" s="23">
        <f t="shared" si="4"/>
        <v>110.41666666666666</v>
      </c>
      <c r="H38" s="23">
        <f t="shared" si="5"/>
        <v>132.5</v>
      </c>
      <c r="I38" s="23">
        <f t="shared" si="6"/>
        <v>154.58333333333331</v>
      </c>
      <c r="J38" s="23">
        <f t="shared" si="7"/>
        <v>176.66666666666666</v>
      </c>
      <c r="K38" s="23"/>
      <c r="L38" s="23"/>
    </row>
    <row r="39" spans="2:12" x14ac:dyDescent="0.25">
      <c r="B39" s="13">
        <v>123</v>
      </c>
      <c r="C39" s="24">
        <f t="shared" si="9"/>
        <v>10.25</v>
      </c>
      <c r="D39" s="23">
        <f t="shared" si="1"/>
        <v>20.5</v>
      </c>
      <c r="E39" s="23">
        <f t="shared" si="2"/>
        <v>30.75</v>
      </c>
      <c r="F39" s="23">
        <f t="shared" si="3"/>
        <v>41</v>
      </c>
      <c r="G39" s="23">
        <f t="shared" si="4"/>
        <v>51.25</v>
      </c>
      <c r="H39" s="23">
        <f t="shared" si="5"/>
        <v>61.5</v>
      </c>
      <c r="I39" s="23">
        <f t="shared" si="6"/>
        <v>71.75</v>
      </c>
      <c r="J39" s="23">
        <f t="shared" si="7"/>
        <v>82</v>
      </c>
      <c r="K39" s="23"/>
      <c r="L39" s="23"/>
    </row>
    <row r="40" spans="2:12" ht="15.75" thickBot="1" x14ac:dyDescent="0.3">
      <c r="B40" s="14">
        <v>134</v>
      </c>
      <c r="C40" s="24">
        <f t="shared" si="9"/>
        <v>11.166666666666666</v>
      </c>
      <c r="D40" s="23">
        <f t="shared" si="1"/>
        <v>22.333333333333332</v>
      </c>
      <c r="E40" s="23">
        <f t="shared" si="2"/>
        <v>33.5</v>
      </c>
      <c r="F40" s="23">
        <f t="shared" si="3"/>
        <v>44.666666666666664</v>
      </c>
      <c r="G40" s="23">
        <f t="shared" si="4"/>
        <v>55.833333333333329</v>
      </c>
      <c r="H40" s="23">
        <f t="shared" si="5"/>
        <v>67</v>
      </c>
      <c r="I40" s="23">
        <f t="shared" si="6"/>
        <v>78.166666666666657</v>
      </c>
      <c r="J40" s="23">
        <f t="shared" si="7"/>
        <v>89.333333333333329</v>
      </c>
      <c r="K40" s="23"/>
      <c r="L40" s="23"/>
    </row>
    <row r="41" spans="2:12" x14ac:dyDescent="0.25">
      <c r="D41" s="23" t="s">
        <v>29</v>
      </c>
      <c r="E41" s="23"/>
      <c r="F41" s="23">
        <f t="shared" si="3"/>
        <v>0</v>
      </c>
      <c r="G41" s="23"/>
      <c r="H41" s="23"/>
      <c r="I41" s="23">
        <f t="shared" si="6"/>
        <v>0</v>
      </c>
      <c r="J41" s="23">
        <f t="shared" si="7"/>
        <v>0</v>
      </c>
    </row>
    <row r="42" spans="2:12" x14ac:dyDescent="0.25">
      <c r="B42">
        <v>619</v>
      </c>
      <c r="C42" s="24">
        <f>B42/12*1</f>
        <v>51.583333333333336</v>
      </c>
      <c r="D42" s="23">
        <f t="shared" si="1"/>
        <v>103.16666666666667</v>
      </c>
      <c r="E42" s="23">
        <f t="shared" si="2"/>
        <v>154.75</v>
      </c>
      <c r="F42" s="23">
        <f t="shared" si="3"/>
        <v>206.33333333333334</v>
      </c>
      <c r="G42" s="23">
        <f t="shared" si="4"/>
        <v>257.91666666666669</v>
      </c>
      <c r="H42" s="23">
        <f t="shared" si="5"/>
        <v>309.5</v>
      </c>
      <c r="I42" s="23">
        <f t="shared" si="6"/>
        <v>361.08333333333337</v>
      </c>
      <c r="J42" s="23">
        <f t="shared" si="7"/>
        <v>412.66666666666669</v>
      </c>
      <c r="K42" s="23"/>
      <c r="L42" s="23"/>
    </row>
    <row r="43" spans="2:12" x14ac:dyDescent="0.25">
      <c r="B43">
        <v>152</v>
      </c>
      <c r="C43" s="24">
        <f t="shared" ref="C43:C53" si="10">B43/12*1</f>
        <v>12.666666666666666</v>
      </c>
      <c r="D43" s="23">
        <f t="shared" si="1"/>
        <v>25.333333333333332</v>
      </c>
      <c r="E43" s="23">
        <f t="shared" si="2"/>
        <v>38</v>
      </c>
      <c r="F43" s="23">
        <f t="shared" si="3"/>
        <v>50.666666666666664</v>
      </c>
      <c r="G43" s="23">
        <f t="shared" si="4"/>
        <v>63.333333333333329</v>
      </c>
      <c r="H43" s="23">
        <f t="shared" si="5"/>
        <v>76</v>
      </c>
      <c r="I43" s="23">
        <f t="shared" si="6"/>
        <v>88.666666666666657</v>
      </c>
      <c r="J43" s="23">
        <f t="shared" si="7"/>
        <v>101.33333333333333</v>
      </c>
      <c r="K43" s="23"/>
      <c r="L43" s="23"/>
    </row>
    <row r="44" spans="2:12" x14ac:dyDescent="0.25">
      <c r="B44">
        <v>75</v>
      </c>
      <c r="C44" s="24">
        <f t="shared" si="10"/>
        <v>6.25</v>
      </c>
      <c r="D44" s="23">
        <f t="shared" si="1"/>
        <v>12.5</v>
      </c>
      <c r="E44" s="23">
        <f t="shared" si="2"/>
        <v>18.75</v>
      </c>
      <c r="F44" s="23">
        <f t="shared" si="3"/>
        <v>25</v>
      </c>
      <c r="G44" s="23">
        <f t="shared" si="4"/>
        <v>31.25</v>
      </c>
      <c r="H44" s="23">
        <f t="shared" si="5"/>
        <v>37.5</v>
      </c>
      <c r="I44" s="23">
        <f t="shared" si="6"/>
        <v>43.75</v>
      </c>
      <c r="J44" s="23">
        <f t="shared" si="7"/>
        <v>50</v>
      </c>
      <c r="K44" s="23"/>
      <c r="L44" s="23"/>
    </row>
    <row r="45" spans="2:12" x14ac:dyDescent="0.25">
      <c r="B45">
        <v>84</v>
      </c>
      <c r="C45" s="24">
        <f t="shared" si="10"/>
        <v>7</v>
      </c>
      <c r="D45" s="23">
        <f t="shared" si="1"/>
        <v>14</v>
      </c>
      <c r="E45" s="23">
        <f t="shared" si="2"/>
        <v>21</v>
      </c>
      <c r="F45" s="23">
        <f t="shared" si="3"/>
        <v>28</v>
      </c>
      <c r="G45" s="23">
        <f t="shared" si="4"/>
        <v>35</v>
      </c>
      <c r="H45" s="23">
        <f t="shared" si="5"/>
        <v>42</v>
      </c>
      <c r="I45" s="23">
        <f t="shared" si="6"/>
        <v>49</v>
      </c>
      <c r="J45" s="23">
        <f t="shared" si="7"/>
        <v>56</v>
      </c>
      <c r="K45" s="23"/>
      <c r="L45" s="23"/>
    </row>
    <row r="46" spans="2:12" x14ac:dyDescent="0.25">
      <c r="B46">
        <v>173</v>
      </c>
      <c r="C46" s="24">
        <f t="shared" si="10"/>
        <v>14.416666666666666</v>
      </c>
      <c r="D46" s="23">
        <f t="shared" si="1"/>
        <v>28.833333333333332</v>
      </c>
      <c r="E46" s="23">
        <f t="shared" si="2"/>
        <v>43.25</v>
      </c>
      <c r="F46" s="23">
        <f t="shared" si="3"/>
        <v>57.666666666666664</v>
      </c>
      <c r="G46" s="23">
        <f t="shared" si="4"/>
        <v>72.083333333333329</v>
      </c>
      <c r="H46" s="23">
        <f t="shared" si="5"/>
        <v>86.5</v>
      </c>
      <c r="I46" s="23">
        <f t="shared" si="6"/>
        <v>100.91666666666666</v>
      </c>
      <c r="J46" s="23">
        <f t="shared" si="7"/>
        <v>115.33333333333333</v>
      </c>
      <c r="K46" s="23"/>
      <c r="L46" s="23"/>
    </row>
    <row r="47" spans="2:12" x14ac:dyDescent="0.25">
      <c r="B47">
        <v>54</v>
      </c>
      <c r="C47" s="24">
        <f t="shared" si="10"/>
        <v>4.5</v>
      </c>
      <c r="D47" s="23">
        <f t="shared" si="1"/>
        <v>9</v>
      </c>
      <c r="E47" s="23">
        <f t="shared" si="2"/>
        <v>13.5</v>
      </c>
      <c r="F47" s="23">
        <f t="shared" si="3"/>
        <v>18</v>
      </c>
      <c r="G47" s="23">
        <f t="shared" si="4"/>
        <v>22.5</v>
      </c>
      <c r="H47" s="23">
        <f t="shared" si="5"/>
        <v>27</v>
      </c>
      <c r="I47" s="23">
        <f t="shared" si="6"/>
        <v>31.5</v>
      </c>
      <c r="J47" s="23">
        <f t="shared" si="7"/>
        <v>36</v>
      </c>
      <c r="K47" s="23"/>
      <c r="L47" s="23"/>
    </row>
    <row r="48" spans="2:12" x14ac:dyDescent="0.25">
      <c r="B48">
        <v>63</v>
      </c>
      <c r="C48" s="24">
        <f t="shared" si="10"/>
        <v>5.25</v>
      </c>
      <c r="D48" s="23">
        <f t="shared" si="1"/>
        <v>10.5</v>
      </c>
      <c r="E48" s="23">
        <f t="shared" si="2"/>
        <v>15.75</v>
      </c>
      <c r="F48" s="23">
        <f t="shared" si="3"/>
        <v>21</v>
      </c>
      <c r="G48" s="23">
        <f t="shared" si="4"/>
        <v>26.25</v>
      </c>
      <c r="H48" s="23">
        <f t="shared" si="5"/>
        <v>31.5</v>
      </c>
      <c r="I48" s="23">
        <f t="shared" si="6"/>
        <v>36.75</v>
      </c>
      <c r="J48" s="23">
        <f t="shared" si="7"/>
        <v>42</v>
      </c>
      <c r="K48" s="23"/>
      <c r="L48" s="23"/>
    </row>
    <row r="49" spans="2:12" x14ac:dyDescent="0.25">
      <c r="B49">
        <v>14</v>
      </c>
      <c r="C49" s="24">
        <f t="shared" si="10"/>
        <v>1.1666666666666667</v>
      </c>
      <c r="D49" s="23">
        <f t="shared" si="1"/>
        <v>2.3333333333333335</v>
      </c>
      <c r="E49" s="23">
        <f t="shared" si="2"/>
        <v>3.5</v>
      </c>
      <c r="F49" s="23">
        <f t="shared" si="3"/>
        <v>4.666666666666667</v>
      </c>
      <c r="G49" s="23">
        <f t="shared" si="4"/>
        <v>5.8333333333333339</v>
      </c>
      <c r="H49" s="23">
        <f t="shared" si="5"/>
        <v>7</v>
      </c>
      <c r="I49" s="23">
        <f t="shared" si="6"/>
        <v>8.1666666666666679</v>
      </c>
      <c r="J49" s="23">
        <f t="shared" si="7"/>
        <v>9.3333333333333339</v>
      </c>
      <c r="K49" s="23"/>
      <c r="L49" s="23"/>
    </row>
    <row r="50" spans="2:12" x14ac:dyDescent="0.25">
      <c r="C50" s="24">
        <f t="shared" si="10"/>
        <v>0</v>
      </c>
      <c r="D50" s="23">
        <f t="shared" si="1"/>
        <v>0</v>
      </c>
      <c r="E50" s="23">
        <f t="shared" si="2"/>
        <v>0</v>
      </c>
      <c r="F50" s="23">
        <f t="shared" si="3"/>
        <v>0</v>
      </c>
      <c r="G50" s="23"/>
      <c r="H50" s="23">
        <f t="shared" si="5"/>
        <v>0</v>
      </c>
      <c r="I50" s="23"/>
      <c r="J50" s="23">
        <f t="shared" si="7"/>
        <v>0</v>
      </c>
      <c r="K50" s="23"/>
      <c r="L50" s="23"/>
    </row>
    <row r="51" spans="2:12" x14ac:dyDescent="0.25">
      <c r="B51">
        <v>148</v>
      </c>
      <c r="C51" s="24">
        <f t="shared" si="10"/>
        <v>12.333333333333334</v>
      </c>
      <c r="D51" s="23">
        <f t="shared" si="1"/>
        <v>24.666666666666668</v>
      </c>
      <c r="E51" s="23">
        <f t="shared" si="2"/>
        <v>37</v>
      </c>
      <c r="F51" s="23">
        <f t="shared" si="3"/>
        <v>49.333333333333336</v>
      </c>
      <c r="G51" s="23">
        <f t="shared" si="4"/>
        <v>61.666666666666671</v>
      </c>
      <c r="H51" s="23">
        <f t="shared" si="5"/>
        <v>74</v>
      </c>
      <c r="I51" s="23">
        <f t="shared" si="6"/>
        <v>86.333333333333343</v>
      </c>
      <c r="J51" s="23">
        <f t="shared" si="7"/>
        <v>98.666666666666671</v>
      </c>
      <c r="K51" s="23"/>
      <c r="L51" s="23"/>
    </row>
    <row r="52" spans="2:12" x14ac:dyDescent="0.25">
      <c r="B52">
        <v>69</v>
      </c>
      <c r="C52" s="24">
        <f t="shared" si="10"/>
        <v>5.75</v>
      </c>
      <c r="D52" s="23">
        <f t="shared" si="1"/>
        <v>11.5</v>
      </c>
      <c r="E52" s="23">
        <f t="shared" si="2"/>
        <v>17.25</v>
      </c>
      <c r="F52" s="23">
        <f t="shared" si="3"/>
        <v>23</v>
      </c>
      <c r="G52" s="23">
        <f t="shared" si="4"/>
        <v>28.75</v>
      </c>
      <c r="H52" s="23">
        <f t="shared" si="5"/>
        <v>34.5</v>
      </c>
      <c r="I52" s="23">
        <f t="shared" si="6"/>
        <v>40.25</v>
      </c>
      <c r="J52" s="23">
        <f t="shared" si="7"/>
        <v>46</v>
      </c>
      <c r="K52" s="23"/>
      <c r="L52" s="23"/>
    </row>
    <row r="53" spans="2:12" x14ac:dyDescent="0.25">
      <c r="B53">
        <v>75</v>
      </c>
      <c r="C53" s="24">
        <f t="shared" si="10"/>
        <v>6.25</v>
      </c>
      <c r="D53" s="23">
        <f t="shared" si="1"/>
        <v>12.5</v>
      </c>
      <c r="E53" s="23">
        <f t="shared" si="2"/>
        <v>18.75</v>
      </c>
      <c r="F53" s="23">
        <f t="shared" si="3"/>
        <v>25</v>
      </c>
      <c r="G53" s="23">
        <f t="shared" si="4"/>
        <v>31.25</v>
      </c>
      <c r="H53" s="23">
        <f t="shared" si="5"/>
        <v>37.5</v>
      </c>
      <c r="I53" s="23">
        <f t="shared" si="6"/>
        <v>43.75</v>
      </c>
      <c r="J53" s="23">
        <f t="shared" si="7"/>
        <v>50</v>
      </c>
      <c r="K53" s="23"/>
      <c r="L53" s="23"/>
    </row>
    <row r="54" spans="2:12" ht="15.75" thickBot="1" x14ac:dyDescent="0.3">
      <c r="D54" s="23" t="s">
        <v>29</v>
      </c>
      <c r="E54" s="23"/>
      <c r="F54" s="23">
        <f t="shared" si="3"/>
        <v>0</v>
      </c>
      <c r="G54" s="23"/>
      <c r="H54" s="23"/>
      <c r="I54" s="23">
        <f t="shared" si="6"/>
        <v>0</v>
      </c>
      <c r="J54" s="23">
        <f t="shared" si="7"/>
        <v>0</v>
      </c>
      <c r="K54" s="18"/>
      <c r="L54" s="18"/>
    </row>
    <row r="55" spans="2:12" x14ac:dyDescent="0.25">
      <c r="B55" s="15">
        <v>193</v>
      </c>
      <c r="C55" s="24">
        <f>B55/12*1</f>
        <v>16.083333333333332</v>
      </c>
      <c r="D55" s="23">
        <f t="shared" si="1"/>
        <v>32.166666666666664</v>
      </c>
      <c r="E55" s="23">
        <f t="shared" si="2"/>
        <v>48.25</v>
      </c>
      <c r="F55" s="23">
        <f t="shared" si="3"/>
        <v>64.333333333333329</v>
      </c>
      <c r="G55" s="23">
        <f t="shared" si="4"/>
        <v>80.416666666666657</v>
      </c>
      <c r="H55" s="23">
        <f t="shared" si="5"/>
        <v>96.5</v>
      </c>
      <c r="I55" s="23">
        <f t="shared" si="6"/>
        <v>112.58333333333333</v>
      </c>
      <c r="J55" s="23">
        <f t="shared" si="7"/>
        <v>128.66666666666666</v>
      </c>
      <c r="K55" s="23"/>
      <c r="L55" s="23"/>
    </row>
    <row r="56" spans="2:12" x14ac:dyDescent="0.25">
      <c r="B56" s="13">
        <v>47</v>
      </c>
      <c r="C56" s="24">
        <f t="shared" ref="C56:C66" si="11">B56/12*1</f>
        <v>3.9166666666666665</v>
      </c>
      <c r="D56" s="23">
        <f t="shared" si="1"/>
        <v>7.833333333333333</v>
      </c>
      <c r="E56" s="23">
        <f t="shared" si="2"/>
        <v>11.75</v>
      </c>
      <c r="F56" s="23">
        <f t="shared" si="3"/>
        <v>15.666666666666666</v>
      </c>
      <c r="G56" s="23">
        <f t="shared" si="4"/>
        <v>19.583333333333332</v>
      </c>
      <c r="H56" s="23">
        <f t="shared" si="5"/>
        <v>23.5</v>
      </c>
      <c r="I56" s="23">
        <f t="shared" si="6"/>
        <v>27.416666666666664</v>
      </c>
      <c r="J56" s="23">
        <f t="shared" si="7"/>
        <v>31.333333333333332</v>
      </c>
      <c r="K56" s="23"/>
      <c r="L56" s="23"/>
    </row>
    <row r="57" spans="2:12" x14ac:dyDescent="0.25">
      <c r="B57" s="13">
        <v>24</v>
      </c>
      <c r="C57" s="24">
        <f t="shared" si="11"/>
        <v>2</v>
      </c>
      <c r="D57" s="23">
        <f t="shared" si="1"/>
        <v>4</v>
      </c>
      <c r="E57" s="23">
        <f t="shared" si="2"/>
        <v>6</v>
      </c>
      <c r="F57" s="23">
        <f t="shared" si="3"/>
        <v>8</v>
      </c>
      <c r="G57" s="23">
        <f t="shared" si="4"/>
        <v>10</v>
      </c>
      <c r="H57" s="23">
        <f t="shared" si="5"/>
        <v>12</v>
      </c>
      <c r="I57" s="23">
        <f t="shared" si="6"/>
        <v>14</v>
      </c>
      <c r="J57" s="23">
        <f t="shared" si="7"/>
        <v>16</v>
      </c>
      <c r="K57" s="23"/>
      <c r="L57" s="23"/>
    </row>
    <row r="58" spans="2:12" x14ac:dyDescent="0.25">
      <c r="B58" s="13">
        <v>27</v>
      </c>
      <c r="C58" s="24">
        <f t="shared" si="11"/>
        <v>2.25</v>
      </c>
      <c r="D58" s="23">
        <f t="shared" si="1"/>
        <v>4.5</v>
      </c>
      <c r="E58" s="23">
        <f t="shared" si="2"/>
        <v>6.75</v>
      </c>
      <c r="F58" s="23">
        <f t="shared" si="3"/>
        <v>9</v>
      </c>
      <c r="G58" s="23">
        <f t="shared" si="4"/>
        <v>11.25</v>
      </c>
      <c r="H58" s="23">
        <f t="shared" si="5"/>
        <v>13.5</v>
      </c>
      <c r="I58" s="23">
        <f t="shared" si="6"/>
        <v>15.75</v>
      </c>
      <c r="J58" s="23">
        <f t="shared" si="7"/>
        <v>18</v>
      </c>
      <c r="K58" s="23"/>
      <c r="L58" s="23"/>
    </row>
    <row r="59" spans="2:12" x14ac:dyDescent="0.25">
      <c r="B59" s="13">
        <v>62</v>
      </c>
      <c r="C59" s="24">
        <f t="shared" si="11"/>
        <v>5.166666666666667</v>
      </c>
      <c r="D59" s="23">
        <f t="shared" si="1"/>
        <v>10.333333333333334</v>
      </c>
      <c r="E59" s="23">
        <f t="shared" si="2"/>
        <v>15.5</v>
      </c>
      <c r="F59" s="23">
        <f t="shared" si="3"/>
        <v>20.666666666666668</v>
      </c>
      <c r="G59" s="23">
        <f t="shared" si="4"/>
        <v>25.833333333333336</v>
      </c>
      <c r="H59" s="23">
        <f t="shared" si="5"/>
        <v>31</v>
      </c>
      <c r="I59" s="23">
        <f t="shared" si="6"/>
        <v>36.166666666666671</v>
      </c>
      <c r="J59" s="23">
        <f t="shared" si="7"/>
        <v>41.333333333333336</v>
      </c>
      <c r="K59" s="23"/>
      <c r="L59" s="23"/>
    </row>
    <row r="60" spans="2:12" x14ac:dyDescent="0.25">
      <c r="B60" s="13">
        <v>15</v>
      </c>
      <c r="C60" s="24">
        <f t="shared" si="11"/>
        <v>1.25</v>
      </c>
      <c r="D60" s="23">
        <f t="shared" si="1"/>
        <v>2.5</v>
      </c>
      <c r="E60" s="23">
        <f t="shared" si="2"/>
        <v>3.75</v>
      </c>
      <c r="F60" s="23">
        <f t="shared" si="3"/>
        <v>5</v>
      </c>
      <c r="G60" s="23">
        <f t="shared" si="4"/>
        <v>6.25</v>
      </c>
      <c r="H60" s="23">
        <f t="shared" si="5"/>
        <v>7.5</v>
      </c>
      <c r="I60" s="23">
        <f t="shared" si="6"/>
        <v>8.75</v>
      </c>
      <c r="J60" s="23">
        <f t="shared" si="7"/>
        <v>10</v>
      </c>
      <c r="K60" s="23"/>
      <c r="L60" s="23"/>
    </row>
    <row r="61" spans="2:12" x14ac:dyDescent="0.25">
      <c r="B61" s="13">
        <v>18</v>
      </c>
      <c r="C61" s="24">
        <f t="shared" si="11"/>
        <v>1.5</v>
      </c>
      <c r="D61" s="23">
        <f t="shared" si="1"/>
        <v>3</v>
      </c>
      <c r="E61" s="23">
        <f t="shared" si="2"/>
        <v>4.5</v>
      </c>
      <c r="F61" s="23">
        <f t="shared" si="3"/>
        <v>6</v>
      </c>
      <c r="G61" s="23">
        <f t="shared" si="4"/>
        <v>7.5</v>
      </c>
      <c r="H61" s="23">
        <f t="shared" si="5"/>
        <v>9</v>
      </c>
      <c r="I61" s="23">
        <f t="shared" si="6"/>
        <v>10.5</v>
      </c>
      <c r="J61" s="23">
        <f t="shared" si="7"/>
        <v>12</v>
      </c>
      <c r="K61" s="23"/>
      <c r="L61" s="23"/>
    </row>
    <row r="62" spans="2:12" x14ac:dyDescent="0.25">
      <c r="B62" s="13">
        <v>8</v>
      </c>
      <c r="C62" s="24">
        <f t="shared" si="11"/>
        <v>0.66666666666666663</v>
      </c>
      <c r="D62" s="23">
        <f t="shared" si="1"/>
        <v>1.3333333333333333</v>
      </c>
      <c r="E62" s="23">
        <f t="shared" si="2"/>
        <v>2</v>
      </c>
      <c r="F62" s="23">
        <f t="shared" si="3"/>
        <v>2.6666666666666665</v>
      </c>
      <c r="G62" s="23">
        <f t="shared" si="4"/>
        <v>3.333333333333333</v>
      </c>
      <c r="H62" s="23">
        <f t="shared" si="5"/>
        <v>4</v>
      </c>
      <c r="I62" s="23">
        <f t="shared" si="6"/>
        <v>4.6666666666666661</v>
      </c>
      <c r="J62" s="23">
        <f t="shared" si="7"/>
        <v>5.333333333333333</v>
      </c>
      <c r="K62" s="23"/>
      <c r="L62" s="23"/>
    </row>
    <row r="63" spans="2:12" x14ac:dyDescent="0.25">
      <c r="B63" s="13"/>
      <c r="C63" s="24">
        <f t="shared" si="11"/>
        <v>0</v>
      </c>
      <c r="D63" s="23">
        <f t="shared" si="1"/>
        <v>0</v>
      </c>
      <c r="E63" s="23">
        <f t="shared" si="2"/>
        <v>0</v>
      </c>
      <c r="F63" s="23">
        <f t="shared" si="3"/>
        <v>0</v>
      </c>
      <c r="G63" s="23"/>
      <c r="H63" s="23"/>
      <c r="I63" s="23"/>
      <c r="J63" s="23">
        <f t="shared" si="7"/>
        <v>0</v>
      </c>
      <c r="K63" s="23"/>
      <c r="L63" s="23"/>
    </row>
    <row r="64" spans="2:12" x14ac:dyDescent="0.25">
      <c r="B64" s="13">
        <v>47</v>
      </c>
      <c r="C64" s="24">
        <f t="shared" si="11"/>
        <v>3.9166666666666665</v>
      </c>
      <c r="D64" s="23">
        <f t="shared" si="1"/>
        <v>7.833333333333333</v>
      </c>
      <c r="E64" s="23">
        <f t="shared" si="2"/>
        <v>11.75</v>
      </c>
      <c r="F64" s="23">
        <f t="shared" si="3"/>
        <v>15.666666666666666</v>
      </c>
      <c r="G64" s="23">
        <f t="shared" si="4"/>
        <v>19.583333333333332</v>
      </c>
      <c r="H64" s="23">
        <f t="shared" si="5"/>
        <v>23.5</v>
      </c>
      <c r="I64" s="23">
        <f t="shared" si="6"/>
        <v>27.416666666666664</v>
      </c>
      <c r="J64" s="23">
        <f t="shared" si="7"/>
        <v>31.333333333333332</v>
      </c>
      <c r="K64" s="23"/>
      <c r="L64" s="23"/>
    </row>
    <row r="65" spans="2:12" x14ac:dyDescent="0.25">
      <c r="B65" s="13">
        <v>17</v>
      </c>
      <c r="C65" s="24">
        <f t="shared" si="11"/>
        <v>1.4166666666666667</v>
      </c>
      <c r="D65" s="23">
        <f t="shared" si="1"/>
        <v>2.8333333333333335</v>
      </c>
      <c r="E65" s="23">
        <f t="shared" si="2"/>
        <v>4.25</v>
      </c>
      <c r="F65" s="23">
        <f t="shared" si="3"/>
        <v>5.666666666666667</v>
      </c>
      <c r="G65" s="23">
        <f t="shared" si="4"/>
        <v>7.0833333333333339</v>
      </c>
      <c r="H65" s="23">
        <f t="shared" si="5"/>
        <v>8.5</v>
      </c>
      <c r="I65" s="23">
        <f t="shared" si="6"/>
        <v>9.9166666666666679</v>
      </c>
      <c r="J65" s="23">
        <f t="shared" si="7"/>
        <v>11.333333333333334</v>
      </c>
      <c r="K65" s="23"/>
      <c r="L65" s="23"/>
    </row>
    <row r="66" spans="2:12" ht="15.75" thickBot="1" x14ac:dyDescent="0.3">
      <c r="B66" s="14">
        <v>20</v>
      </c>
      <c r="C66" s="24">
        <f t="shared" si="11"/>
        <v>1.6666666666666667</v>
      </c>
      <c r="D66" s="23">
        <f t="shared" si="1"/>
        <v>3.3333333333333335</v>
      </c>
      <c r="E66" s="23">
        <f t="shared" si="2"/>
        <v>5</v>
      </c>
      <c r="F66" s="23">
        <f t="shared" si="3"/>
        <v>6.666666666666667</v>
      </c>
      <c r="G66" s="23">
        <f t="shared" si="4"/>
        <v>8.3333333333333339</v>
      </c>
      <c r="H66" s="23">
        <f t="shared" si="5"/>
        <v>10</v>
      </c>
      <c r="I66" s="23">
        <f t="shared" si="6"/>
        <v>11.666666666666668</v>
      </c>
      <c r="J66" s="23">
        <f t="shared" si="7"/>
        <v>13.333333333333334</v>
      </c>
      <c r="K66" s="23"/>
      <c r="L66" s="23"/>
    </row>
  </sheetData>
  <conditionalFormatting sqref="B2:B7">
    <cfRule type="expression" dxfId="0" priority="1">
      <formula>$B$6&lt;$A$6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M18"/>
  <sheetViews>
    <sheetView workbookViewId="0">
      <selection activeCell="K15" sqref="K15"/>
    </sheetView>
  </sheetViews>
  <sheetFormatPr defaultRowHeight="15" x14ac:dyDescent="0.25"/>
  <cols>
    <col min="1" max="1" width="29.42578125" bestFit="1" customWidth="1"/>
    <col min="2" max="2" width="10" customWidth="1"/>
    <col min="3" max="3" width="13" customWidth="1"/>
    <col min="5" max="5" width="10.42578125" customWidth="1"/>
  </cols>
  <sheetData>
    <row r="4" spans="1:13" ht="15.75" thickBot="1" x14ac:dyDescent="0.3">
      <c r="A4" s="27">
        <v>43555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118.75</v>
      </c>
      <c r="C7" s="7">
        <v>137</v>
      </c>
      <c r="D7" s="19">
        <v>23.75</v>
      </c>
      <c r="E7" s="7">
        <v>24</v>
      </c>
      <c r="F7" s="19">
        <v>277</v>
      </c>
      <c r="G7" s="7">
        <v>263</v>
      </c>
      <c r="H7" s="19">
        <v>154.75</v>
      </c>
      <c r="I7" s="7">
        <v>158</v>
      </c>
      <c r="J7" s="19">
        <v>48.25</v>
      </c>
      <c r="K7" s="7">
        <v>38</v>
      </c>
      <c r="L7" s="7">
        <v>3397</v>
      </c>
      <c r="M7" s="8"/>
    </row>
    <row r="8" spans="1:13" x14ac:dyDescent="0.25">
      <c r="A8" s="9" t="s">
        <v>10</v>
      </c>
      <c r="B8" s="20">
        <v>28</v>
      </c>
      <c r="C8" s="1">
        <v>35</v>
      </c>
      <c r="D8" s="20">
        <v>5.5</v>
      </c>
      <c r="E8" s="1">
        <v>10</v>
      </c>
      <c r="F8" s="20">
        <v>68</v>
      </c>
      <c r="G8" s="1">
        <v>58</v>
      </c>
      <c r="H8" s="20">
        <v>38</v>
      </c>
      <c r="I8" s="1">
        <v>26</v>
      </c>
      <c r="J8" s="20">
        <v>11.75</v>
      </c>
      <c r="K8" s="1">
        <v>12</v>
      </c>
      <c r="L8" s="1">
        <v>754</v>
      </c>
      <c r="M8" s="10"/>
    </row>
    <row r="9" spans="1:13" x14ac:dyDescent="0.25">
      <c r="A9" s="9" t="s">
        <v>11</v>
      </c>
      <c r="B9" s="20">
        <v>14.25</v>
      </c>
      <c r="C9" s="1">
        <v>12</v>
      </c>
      <c r="D9" s="20">
        <v>2.75</v>
      </c>
      <c r="E9" s="1">
        <v>2</v>
      </c>
      <c r="F9" s="20">
        <v>33.25</v>
      </c>
      <c r="G9" s="1">
        <v>19</v>
      </c>
      <c r="H9" s="20">
        <v>18.75</v>
      </c>
      <c r="I9" s="1">
        <v>8</v>
      </c>
      <c r="J9" s="20">
        <v>6</v>
      </c>
      <c r="K9" s="1">
        <v>6</v>
      </c>
      <c r="L9" s="1">
        <v>227</v>
      </c>
      <c r="M9" s="10"/>
    </row>
    <row r="10" spans="1:13" x14ac:dyDescent="0.25">
      <c r="A10" s="9" t="s">
        <v>12</v>
      </c>
      <c r="B10" s="20">
        <v>15.5</v>
      </c>
      <c r="C10" s="1">
        <v>25</v>
      </c>
      <c r="D10" s="20">
        <v>3</v>
      </c>
      <c r="E10" s="1">
        <v>4</v>
      </c>
      <c r="F10" s="20">
        <v>37.5</v>
      </c>
      <c r="G10" s="1">
        <v>38</v>
      </c>
      <c r="H10" s="20">
        <v>21</v>
      </c>
      <c r="I10" s="1">
        <v>29</v>
      </c>
      <c r="J10" s="20">
        <v>6.75</v>
      </c>
      <c r="K10" s="1">
        <v>4</v>
      </c>
      <c r="L10" s="1">
        <v>828</v>
      </c>
      <c r="M10" s="10"/>
    </row>
    <row r="11" spans="1:13" x14ac:dyDescent="0.25">
      <c r="A11" s="9" t="s">
        <v>13</v>
      </c>
      <c r="B11" s="20">
        <v>32.5</v>
      </c>
      <c r="C11" s="1">
        <v>48</v>
      </c>
      <c r="D11" s="20">
        <v>6.5</v>
      </c>
      <c r="E11" s="1">
        <v>5</v>
      </c>
      <c r="F11" s="20">
        <v>77.25</v>
      </c>
      <c r="G11" s="1">
        <v>89</v>
      </c>
      <c r="H11" s="20">
        <v>43.25</v>
      </c>
      <c r="I11" s="1">
        <v>52</v>
      </c>
      <c r="J11" s="20">
        <v>15.5</v>
      </c>
      <c r="K11" s="1">
        <v>10</v>
      </c>
      <c r="L11" s="1">
        <v>1151</v>
      </c>
      <c r="M11" s="10"/>
    </row>
    <row r="12" spans="1:13" x14ac:dyDescent="0.25">
      <c r="A12" s="9" t="s">
        <v>14</v>
      </c>
      <c r="B12" s="20">
        <v>9.75</v>
      </c>
      <c r="C12" s="1">
        <v>8</v>
      </c>
      <c r="D12" s="20">
        <v>2</v>
      </c>
      <c r="E12" s="1">
        <v>1</v>
      </c>
      <c r="F12" s="20">
        <v>24</v>
      </c>
      <c r="G12" s="1">
        <v>26</v>
      </c>
      <c r="H12" s="20">
        <v>13.5</v>
      </c>
      <c r="I12" s="1">
        <v>18</v>
      </c>
      <c r="J12" s="20">
        <v>3.75</v>
      </c>
      <c r="K12" s="1">
        <v>4</v>
      </c>
      <c r="L12" s="1">
        <v>157</v>
      </c>
      <c r="M12" s="10"/>
    </row>
    <row r="13" spans="1:13" x14ac:dyDescent="0.25">
      <c r="A13" s="9" t="s">
        <v>15</v>
      </c>
      <c r="B13" s="20">
        <v>11.25</v>
      </c>
      <c r="C13" s="1">
        <v>3</v>
      </c>
      <c r="D13" s="20">
        <v>2.25</v>
      </c>
      <c r="E13" s="1">
        <v>1</v>
      </c>
      <c r="F13" s="20">
        <v>28</v>
      </c>
      <c r="G13" s="1">
        <v>11</v>
      </c>
      <c r="H13" s="20">
        <v>15.75</v>
      </c>
      <c r="I13" s="1">
        <v>8</v>
      </c>
      <c r="J13" s="20">
        <v>4.5</v>
      </c>
      <c r="K13" s="1">
        <v>1</v>
      </c>
      <c r="L13" s="1">
        <v>280</v>
      </c>
      <c r="M13" s="10"/>
    </row>
    <row r="14" spans="1:13" x14ac:dyDescent="0.25">
      <c r="A14" s="9" t="s">
        <v>16</v>
      </c>
      <c r="B14" s="20">
        <v>1.25</v>
      </c>
      <c r="C14" s="1">
        <v>4</v>
      </c>
      <c r="D14" s="20">
        <v>0.25</v>
      </c>
      <c r="E14" s="1">
        <v>0</v>
      </c>
      <c r="F14" s="20">
        <v>6.25</v>
      </c>
      <c r="G14" s="1">
        <v>18</v>
      </c>
      <c r="H14" s="20">
        <v>3.5</v>
      </c>
      <c r="I14" s="1">
        <v>16</v>
      </c>
      <c r="J14" s="20">
        <v>2</v>
      </c>
      <c r="K14" s="1">
        <v>1</v>
      </c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>
        <v>0</v>
      </c>
      <c r="G15" s="1"/>
      <c r="H15" s="20">
        <v>0</v>
      </c>
      <c r="I15" s="1"/>
      <c r="J15" s="20">
        <v>0</v>
      </c>
      <c r="K15" s="1"/>
      <c r="L15" s="1"/>
      <c r="M15" s="10"/>
    </row>
    <row r="16" spans="1:13" x14ac:dyDescent="0.25">
      <c r="A16" s="9" t="s">
        <v>17</v>
      </c>
      <c r="B16" s="20">
        <v>28.25</v>
      </c>
      <c r="C16" s="1">
        <v>36</v>
      </c>
      <c r="D16" s="20">
        <v>5.75</v>
      </c>
      <c r="E16" s="1">
        <v>8</v>
      </c>
      <c r="F16" s="20">
        <v>66.25</v>
      </c>
      <c r="G16" s="1">
        <v>47</v>
      </c>
      <c r="H16" s="20">
        <v>37</v>
      </c>
      <c r="I16" s="1">
        <v>28</v>
      </c>
      <c r="J16" s="20">
        <v>11.75</v>
      </c>
      <c r="K16" s="1">
        <v>9</v>
      </c>
      <c r="L16" s="1">
        <v>785</v>
      </c>
      <c r="M16" s="10"/>
    </row>
    <row r="17" spans="1:13" x14ac:dyDescent="0.25">
      <c r="A17" s="9" t="s">
        <v>18</v>
      </c>
      <c r="B17" s="20">
        <v>13.25</v>
      </c>
      <c r="C17" s="1">
        <v>9</v>
      </c>
      <c r="D17" s="20">
        <v>2.75</v>
      </c>
      <c r="E17" s="1">
        <v>5</v>
      </c>
      <c r="F17" s="20">
        <v>30.75</v>
      </c>
      <c r="G17" s="1">
        <v>12</v>
      </c>
      <c r="H17" s="20">
        <v>17.25</v>
      </c>
      <c r="I17" s="1">
        <v>7</v>
      </c>
      <c r="J17" s="20">
        <v>4.25</v>
      </c>
      <c r="K17" s="1">
        <v>1</v>
      </c>
      <c r="L17" s="1">
        <v>216</v>
      </c>
      <c r="M17" s="10"/>
    </row>
    <row r="18" spans="1:13" ht="15.75" thickBot="1" x14ac:dyDescent="0.3">
      <c r="A18" s="11" t="s">
        <v>19</v>
      </c>
      <c r="B18" s="21">
        <v>14.25</v>
      </c>
      <c r="C18" s="2">
        <v>14</v>
      </c>
      <c r="D18" s="21">
        <v>2.75</v>
      </c>
      <c r="E18" s="2">
        <v>2</v>
      </c>
      <c r="F18" s="21">
        <v>33.5</v>
      </c>
      <c r="G18" s="2">
        <v>32</v>
      </c>
      <c r="H18" s="21">
        <v>18.75</v>
      </c>
      <c r="I18" s="2">
        <v>22</v>
      </c>
      <c r="J18" s="21">
        <v>5</v>
      </c>
      <c r="K18" s="2">
        <v>8</v>
      </c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724" priority="75">
      <formula>$B$6&lt;$A$6</formula>
    </cfRule>
  </conditionalFormatting>
  <conditionalFormatting sqref="C8">
    <cfRule type="expression" dxfId="723" priority="74">
      <formula>$C$8&gt;$B$8</formula>
    </cfRule>
  </conditionalFormatting>
  <conditionalFormatting sqref="E8">
    <cfRule type="cellIs" dxfId="722" priority="62" operator="greaterThan">
      <formula>$D$8</formula>
    </cfRule>
    <cfRule type="expression" dxfId="721" priority="73">
      <formula>$E$8&gt;$D$8</formula>
    </cfRule>
  </conditionalFormatting>
  <conditionalFormatting sqref="C9">
    <cfRule type="expression" dxfId="720" priority="72">
      <formula>$C$9&gt;$B$9</formula>
    </cfRule>
  </conditionalFormatting>
  <conditionalFormatting sqref="C10">
    <cfRule type="expression" dxfId="719" priority="71">
      <formula>$C$10&gt;$B$10</formula>
    </cfRule>
  </conditionalFormatting>
  <conditionalFormatting sqref="C11">
    <cfRule type="expression" dxfId="718" priority="70">
      <formula>$C$11&gt;$B$11</formula>
    </cfRule>
  </conditionalFormatting>
  <conditionalFormatting sqref="C12">
    <cfRule type="expression" dxfId="717" priority="69">
      <formula>$C$12&gt;$B$12</formula>
    </cfRule>
  </conditionalFormatting>
  <conditionalFormatting sqref="C13">
    <cfRule type="expression" dxfId="716" priority="68">
      <formula>$C$13&gt;$B$13</formula>
    </cfRule>
  </conditionalFormatting>
  <conditionalFormatting sqref="C14">
    <cfRule type="expression" dxfId="715" priority="67">
      <formula>$C$14&gt;$B$14</formula>
    </cfRule>
  </conditionalFormatting>
  <conditionalFormatting sqref="C16">
    <cfRule type="expression" dxfId="714" priority="66">
      <formula>$C$16&gt;$B$16</formula>
    </cfRule>
  </conditionalFormatting>
  <conditionalFormatting sqref="C17">
    <cfRule type="expression" dxfId="713" priority="65">
      <formula>$C$17&gt;$B$17</formula>
    </cfRule>
  </conditionalFormatting>
  <conditionalFormatting sqref="C18">
    <cfRule type="expression" dxfId="712" priority="64">
      <formula>$C$18&gt;$B$18</formula>
    </cfRule>
  </conditionalFormatting>
  <conditionalFormatting sqref="E7">
    <cfRule type="cellIs" dxfId="711" priority="63" operator="greaterThan">
      <formula>$D$7</formula>
    </cfRule>
  </conditionalFormatting>
  <conditionalFormatting sqref="E9:E15">
    <cfRule type="cellIs" dxfId="710" priority="61" operator="greaterThan">
      <formula>$D$9</formula>
    </cfRule>
  </conditionalFormatting>
  <conditionalFormatting sqref="G7">
    <cfRule type="cellIs" dxfId="709" priority="60" operator="lessThan">
      <formula>$F$7</formula>
    </cfRule>
  </conditionalFormatting>
  <conditionalFormatting sqref="G8">
    <cfRule type="cellIs" dxfId="708" priority="54" operator="lessThan">
      <formula>$F$8</formula>
    </cfRule>
    <cfRule type="cellIs" dxfId="707" priority="59" operator="lessThan">
      <formula>$F$9</formula>
    </cfRule>
  </conditionalFormatting>
  <conditionalFormatting sqref="G9">
    <cfRule type="cellIs" dxfId="706" priority="58" operator="lessThan">
      <formula>$F$10</formula>
    </cfRule>
  </conditionalFormatting>
  <conditionalFormatting sqref="G11">
    <cfRule type="cellIs" dxfId="705" priority="11" operator="lessThan">
      <formula>$F$11</formula>
    </cfRule>
    <cfRule type="cellIs" dxfId="704" priority="56" operator="lessThan">
      <formula>$F$12</formula>
    </cfRule>
  </conditionalFormatting>
  <conditionalFormatting sqref="G13">
    <cfRule type="cellIs" dxfId="703" priority="53" operator="lessThan">
      <formula>$F$13</formula>
    </cfRule>
    <cfRule type="cellIs" dxfId="702" priority="76" operator="lessThan">
      <formula>$F$14</formula>
    </cfRule>
  </conditionalFormatting>
  <conditionalFormatting sqref="G14">
    <cfRule type="cellIs" dxfId="701" priority="52" operator="lessThan">
      <formula>$F$14</formula>
    </cfRule>
  </conditionalFormatting>
  <conditionalFormatting sqref="I7">
    <cfRule type="cellIs" dxfId="700" priority="51" operator="lessThan">
      <formula>$H$7</formula>
    </cfRule>
  </conditionalFormatting>
  <conditionalFormatting sqref="I8">
    <cfRule type="cellIs" dxfId="699" priority="50" operator="lessThan">
      <formula>$H$8</formula>
    </cfRule>
  </conditionalFormatting>
  <conditionalFormatting sqref="I9">
    <cfRule type="cellIs" dxfId="698" priority="49" operator="lessThan">
      <formula>$H$9</formula>
    </cfRule>
  </conditionalFormatting>
  <conditionalFormatting sqref="I10">
    <cfRule type="cellIs" dxfId="697" priority="48" operator="lessThan">
      <formula>$H$10</formula>
    </cfRule>
  </conditionalFormatting>
  <conditionalFormatting sqref="I11">
    <cfRule type="cellIs" dxfId="696" priority="47" operator="lessThan">
      <formula>$H$11</formula>
    </cfRule>
  </conditionalFormatting>
  <conditionalFormatting sqref="I12">
    <cfRule type="cellIs" dxfId="695" priority="46" operator="lessThan">
      <formula>$H$12</formula>
    </cfRule>
  </conditionalFormatting>
  <conditionalFormatting sqref="I13">
    <cfRule type="cellIs" dxfId="694" priority="45" operator="lessThan">
      <formula>$H$13</formula>
    </cfRule>
  </conditionalFormatting>
  <conditionalFormatting sqref="I14">
    <cfRule type="cellIs" dxfId="693" priority="44" operator="lessThan">
      <formula>$H$14</formula>
    </cfRule>
  </conditionalFormatting>
  <conditionalFormatting sqref="G16">
    <cfRule type="cellIs" dxfId="692" priority="43" operator="lessThan">
      <formula>$F$16</formula>
    </cfRule>
  </conditionalFormatting>
  <conditionalFormatting sqref="G17">
    <cfRule type="cellIs" dxfId="691" priority="42" operator="lessThan">
      <formula>$F$17</formula>
    </cfRule>
  </conditionalFormatting>
  <conditionalFormatting sqref="G18">
    <cfRule type="cellIs" dxfId="690" priority="41" operator="lessThan">
      <formula>$F$18</formula>
    </cfRule>
  </conditionalFormatting>
  <conditionalFormatting sqref="I16">
    <cfRule type="cellIs" dxfId="689" priority="40" operator="lessThan">
      <formula>$H$16</formula>
    </cfRule>
  </conditionalFormatting>
  <conditionalFormatting sqref="I17">
    <cfRule type="cellIs" dxfId="688" priority="39" operator="lessThan">
      <formula>$H$17</formula>
    </cfRule>
  </conditionalFormatting>
  <conditionalFormatting sqref="I18">
    <cfRule type="cellIs" dxfId="687" priority="38" operator="lessThan">
      <formula>$H$18</formula>
    </cfRule>
  </conditionalFormatting>
  <conditionalFormatting sqref="K7">
    <cfRule type="cellIs" dxfId="686" priority="37" operator="greaterThan">
      <formula>$J$7</formula>
    </cfRule>
  </conditionalFormatting>
  <conditionalFormatting sqref="K8">
    <cfRule type="cellIs" dxfId="685" priority="36" operator="greaterThan">
      <formula>$J$8</formula>
    </cfRule>
  </conditionalFormatting>
  <conditionalFormatting sqref="K9">
    <cfRule type="cellIs" dxfId="684" priority="35" operator="greaterThan">
      <formula>$J$9</formula>
    </cfRule>
  </conditionalFormatting>
  <conditionalFormatting sqref="K10">
    <cfRule type="cellIs" dxfId="683" priority="34" operator="greaterThan">
      <formula>$J$10</formula>
    </cfRule>
  </conditionalFormatting>
  <conditionalFormatting sqref="K11">
    <cfRule type="cellIs" dxfId="682" priority="33" operator="greaterThan">
      <formula>$J$11</formula>
    </cfRule>
  </conditionalFormatting>
  <conditionalFormatting sqref="K12">
    <cfRule type="cellIs" dxfId="681" priority="32" operator="greaterThan">
      <formula>$J$12</formula>
    </cfRule>
  </conditionalFormatting>
  <conditionalFormatting sqref="K13">
    <cfRule type="cellIs" dxfId="680" priority="31" operator="greaterThan">
      <formula>$J$13</formula>
    </cfRule>
  </conditionalFormatting>
  <conditionalFormatting sqref="K14">
    <cfRule type="cellIs" dxfId="679" priority="30" operator="greaterThan">
      <formula>$J$14</formula>
    </cfRule>
  </conditionalFormatting>
  <conditionalFormatting sqref="K16">
    <cfRule type="cellIs" dxfId="678" priority="15" operator="greaterThan">
      <formula>$J$16</formula>
    </cfRule>
    <cfRule type="cellIs" dxfId="677" priority="29" operator="greaterThan">
      <formula>$J$16</formula>
    </cfRule>
  </conditionalFormatting>
  <conditionalFormatting sqref="K17">
    <cfRule type="cellIs" dxfId="676" priority="14" operator="greaterThan">
      <formula>$J$17</formula>
    </cfRule>
    <cfRule type="cellIs" dxfId="675" priority="28" operator="greaterThan">
      <formula>$J$17</formula>
    </cfRule>
  </conditionalFormatting>
  <conditionalFormatting sqref="K18">
    <cfRule type="cellIs" dxfId="674" priority="13" operator="greaterThan">
      <formula>$J$18</formula>
    </cfRule>
    <cfRule type="cellIs" dxfId="673" priority="27" operator="greaterThan">
      <formula>$J$18</formula>
    </cfRule>
  </conditionalFormatting>
  <conditionalFormatting sqref="M7">
    <cfRule type="cellIs" dxfId="672" priority="26" operator="lessThan">
      <formula>$L$7</formula>
    </cfRule>
  </conditionalFormatting>
  <conditionalFormatting sqref="M8">
    <cfRule type="cellIs" dxfId="671" priority="25" operator="lessThan">
      <formula>$L$8</formula>
    </cfRule>
  </conditionalFormatting>
  <conditionalFormatting sqref="M9">
    <cfRule type="cellIs" dxfId="670" priority="24" operator="lessThan">
      <formula>$L$9</formula>
    </cfRule>
  </conditionalFormatting>
  <conditionalFormatting sqref="M10">
    <cfRule type="cellIs" dxfId="669" priority="23" operator="lessThan">
      <formula>$L$10</formula>
    </cfRule>
  </conditionalFormatting>
  <conditionalFormatting sqref="M11">
    <cfRule type="cellIs" dxfId="668" priority="22" operator="lessThan">
      <formula>$L$11</formula>
    </cfRule>
  </conditionalFormatting>
  <conditionalFormatting sqref="M12">
    <cfRule type="cellIs" dxfId="667" priority="21" operator="lessThan">
      <formula>$L$12</formula>
    </cfRule>
  </conditionalFormatting>
  <conditionalFormatting sqref="M13">
    <cfRule type="cellIs" dxfId="666" priority="20" operator="lessThan">
      <formula>$L$13</formula>
    </cfRule>
  </conditionalFormatting>
  <conditionalFormatting sqref="M14">
    <cfRule type="cellIs" dxfId="665" priority="19" operator="lessThan">
      <formula>$L$14</formula>
    </cfRule>
  </conditionalFormatting>
  <conditionalFormatting sqref="M16">
    <cfRule type="cellIs" dxfId="664" priority="18" operator="lessThan">
      <formula>$L$16</formula>
    </cfRule>
  </conditionalFormatting>
  <conditionalFormatting sqref="M17">
    <cfRule type="cellIs" dxfId="663" priority="17" operator="lessThan">
      <formula>$L$17</formula>
    </cfRule>
  </conditionalFormatting>
  <conditionalFormatting sqref="M18">
    <cfRule type="cellIs" dxfId="662" priority="16" operator="lessThan">
      <formula>$L$18</formula>
    </cfRule>
  </conditionalFormatting>
  <conditionalFormatting sqref="G10">
    <cfRule type="cellIs" dxfId="661" priority="12" operator="lessThan">
      <formula>$F$10</formula>
    </cfRule>
  </conditionalFormatting>
  <conditionalFormatting sqref="C7">
    <cfRule type="cellIs" dxfId="660" priority="10" operator="greaterThan">
      <formula>$B$7</formula>
    </cfRule>
  </conditionalFormatting>
  <conditionalFormatting sqref="E16">
    <cfRule type="cellIs" dxfId="659" priority="8" stopIfTrue="1" operator="greaterThan">
      <formula>$D$16</formula>
    </cfRule>
  </conditionalFormatting>
  <conditionalFormatting sqref="E17">
    <cfRule type="cellIs" dxfId="658" priority="7" stopIfTrue="1" operator="greaterThan">
      <formula>$D$17</formula>
    </cfRule>
  </conditionalFormatting>
  <conditionalFormatting sqref="E18">
    <cfRule type="cellIs" dxfId="657" priority="6" stopIfTrue="1" operator="greaterThan">
      <formula>$D$18</formula>
    </cfRule>
  </conditionalFormatting>
  <conditionalFormatting sqref="E12">
    <cfRule type="cellIs" dxfId="656" priority="5" stopIfTrue="1" operator="greaterThan">
      <formula>$D$12</formula>
    </cfRule>
  </conditionalFormatting>
  <conditionalFormatting sqref="E13">
    <cfRule type="cellIs" dxfId="655" priority="4" stopIfTrue="1" operator="greaterThan">
      <formula>$D$13</formula>
    </cfRule>
  </conditionalFormatting>
  <conditionalFormatting sqref="E14">
    <cfRule type="cellIs" dxfId="654" priority="3" stopIfTrue="1" operator="greaterThan">
      <formula>$D$14</formula>
    </cfRule>
  </conditionalFormatting>
  <conditionalFormatting sqref="G12">
    <cfRule type="cellIs" dxfId="653" priority="1" stopIfTrue="1" operator="lessThan">
      <formula>$F$12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M18"/>
  <sheetViews>
    <sheetView workbookViewId="0">
      <selection activeCell="C17" sqref="C17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20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158.33333333333334</v>
      </c>
      <c r="C7" s="7">
        <v>183</v>
      </c>
      <c r="D7" s="19">
        <v>31.666666666666668</v>
      </c>
      <c r="E7" s="7">
        <v>29</v>
      </c>
      <c r="F7" s="19">
        <v>369.33333333333331</v>
      </c>
      <c r="G7" s="7">
        <v>379</v>
      </c>
      <c r="H7" s="19">
        <v>206.33333333333334</v>
      </c>
      <c r="I7" s="7">
        <v>236</v>
      </c>
      <c r="J7" s="19">
        <v>64.333333333333329</v>
      </c>
      <c r="K7" s="7">
        <v>47</v>
      </c>
      <c r="L7" s="7">
        <v>3397</v>
      </c>
      <c r="M7" s="8"/>
    </row>
    <row r="8" spans="1:13" x14ac:dyDescent="0.25">
      <c r="A8" s="9" t="s">
        <v>10</v>
      </c>
      <c r="B8" s="20">
        <v>37.333333333333336</v>
      </c>
      <c r="C8" s="1">
        <v>48</v>
      </c>
      <c r="D8" s="20">
        <v>7.333333333333333</v>
      </c>
      <c r="E8" s="1">
        <v>12</v>
      </c>
      <c r="F8" s="20">
        <v>90.666666666666671</v>
      </c>
      <c r="G8" s="1">
        <v>87</v>
      </c>
      <c r="H8" s="20">
        <v>50.666666666666664</v>
      </c>
      <c r="I8" s="1">
        <v>44</v>
      </c>
      <c r="J8" s="20">
        <v>15.666666666666666</v>
      </c>
      <c r="K8" s="1">
        <v>16</v>
      </c>
      <c r="L8" s="1">
        <v>754</v>
      </c>
      <c r="M8" s="10"/>
    </row>
    <row r="9" spans="1:13" x14ac:dyDescent="0.25">
      <c r="A9" s="9" t="s">
        <v>11</v>
      </c>
      <c r="B9" s="20">
        <v>19</v>
      </c>
      <c r="C9" s="1">
        <v>14</v>
      </c>
      <c r="D9" s="20">
        <v>3.6666666666666665</v>
      </c>
      <c r="E9" s="1">
        <v>2</v>
      </c>
      <c r="F9" s="20">
        <v>44.333333333333336</v>
      </c>
      <c r="G9" s="1">
        <v>26</v>
      </c>
      <c r="H9" s="20">
        <v>25</v>
      </c>
      <c r="I9" s="1">
        <v>13</v>
      </c>
      <c r="J9" s="20">
        <v>8</v>
      </c>
      <c r="K9" s="1">
        <v>7</v>
      </c>
      <c r="L9" s="1">
        <v>227</v>
      </c>
      <c r="M9" s="10"/>
    </row>
    <row r="10" spans="1:13" x14ac:dyDescent="0.25">
      <c r="A10" s="9" t="s">
        <v>12</v>
      </c>
      <c r="B10" s="20">
        <v>20.666666666666668</v>
      </c>
      <c r="C10" s="1">
        <v>32</v>
      </c>
      <c r="D10" s="20">
        <v>4</v>
      </c>
      <c r="E10" s="1">
        <v>4</v>
      </c>
      <c r="F10" s="20">
        <v>50</v>
      </c>
      <c r="G10" s="1">
        <v>62</v>
      </c>
      <c r="H10" s="20">
        <v>28</v>
      </c>
      <c r="I10" s="1">
        <v>46</v>
      </c>
      <c r="J10" s="20">
        <v>9</v>
      </c>
      <c r="K10" s="1">
        <v>5</v>
      </c>
      <c r="L10" s="1">
        <v>828</v>
      </c>
      <c r="M10" s="10"/>
    </row>
    <row r="11" spans="1:13" x14ac:dyDescent="0.25">
      <c r="A11" s="9" t="s">
        <v>13</v>
      </c>
      <c r="B11" s="20">
        <v>43.333333333333336</v>
      </c>
      <c r="C11" s="1">
        <v>68</v>
      </c>
      <c r="D11" s="20">
        <v>8.6666666666666661</v>
      </c>
      <c r="E11" s="1">
        <v>6</v>
      </c>
      <c r="F11" s="20">
        <v>103</v>
      </c>
      <c r="G11" s="1">
        <v>121</v>
      </c>
      <c r="H11" s="20">
        <v>57.666666666666664</v>
      </c>
      <c r="I11" s="1">
        <v>77</v>
      </c>
      <c r="J11" s="20">
        <v>20.666666666666668</v>
      </c>
      <c r="K11" s="1">
        <v>12</v>
      </c>
      <c r="L11" s="1">
        <v>1151</v>
      </c>
      <c r="M11" s="10"/>
    </row>
    <row r="12" spans="1:13" x14ac:dyDescent="0.25">
      <c r="A12" s="9" t="s">
        <v>14</v>
      </c>
      <c r="B12" s="20">
        <v>13</v>
      </c>
      <c r="C12" s="1">
        <v>10</v>
      </c>
      <c r="D12" s="20">
        <v>2.6666666666666665</v>
      </c>
      <c r="E12" s="1">
        <v>1</v>
      </c>
      <c r="F12" s="20">
        <v>32</v>
      </c>
      <c r="G12" s="1">
        <v>40</v>
      </c>
      <c r="H12" s="20">
        <v>18</v>
      </c>
      <c r="I12" s="1">
        <v>26</v>
      </c>
      <c r="J12" s="20">
        <v>5</v>
      </c>
      <c r="K12" s="1">
        <v>5</v>
      </c>
      <c r="L12" s="1">
        <v>157</v>
      </c>
      <c r="M12" s="10"/>
    </row>
    <row r="13" spans="1:13" x14ac:dyDescent="0.25">
      <c r="A13" s="9" t="s">
        <v>15</v>
      </c>
      <c r="B13" s="20">
        <v>15</v>
      </c>
      <c r="C13" s="1">
        <v>3</v>
      </c>
      <c r="D13" s="20">
        <v>3</v>
      </c>
      <c r="E13" s="1">
        <v>1</v>
      </c>
      <c r="F13" s="20">
        <v>37.333333333333336</v>
      </c>
      <c r="G13" s="1">
        <v>15</v>
      </c>
      <c r="H13" s="20">
        <v>21</v>
      </c>
      <c r="I13" s="1">
        <v>9</v>
      </c>
      <c r="J13" s="20">
        <v>6</v>
      </c>
      <c r="K13" s="1">
        <v>1</v>
      </c>
      <c r="L13" s="1">
        <v>280</v>
      </c>
      <c r="M13" s="10"/>
    </row>
    <row r="14" spans="1:13" x14ac:dyDescent="0.25">
      <c r="A14" s="9" t="s">
        <v>16</v>
      </c>
      <c r="B14" s="20">
        <v>1.6666666666666667</v>
      </c>
      <c r="C14" s="1">
        <v>5</v>
      </c>
      <c r="D14" s="20">
        <v>0.33333333333333331</v>
      </c>
      <c r="E14" s="1">
        <v>1</v>
      </c>
      <c r="F14" s="20">
        <v>8.3333333333333339</v>
      </c>
      <c r="G14" s="1">
        <v>21</v>
      </c>
      <c r="H14" s="20">
        <v>4.666666666666667</v>
      </c>
      <c r="I14" s="1">
        <v>19</v>
      </c>
      <c r="J14" s="20">
        <v>2.6666666666666665</v>
      </c>
      <c r="K14" s="1">
        <v>1</v>
      </c>
      <c r="L14" s="1">
        <v>100</v>
      </c>
      <c r="M14" s="10"/>
    </row>
    <row r="15" spans="1:13" x14ac:dyDescent="0.25">
      <c r="A15" s="9"/>
      <c r="B15" s="20"/>
      <c r="C15" s="1"/>
      <c r="D15" s="20">
        <v>0</v>
      </c>
      <c r="E15" s="1"/>
      <c r="F15" s="20">
        <v>0</v>
      </c>
      <c r="G15" s="1"/>
      <c r="H15" s="20">
        <v>0</v>
      </c>
      <c r="I15" s="1"/>
      <c r="J15" s="20">
        <v>0</v>
      </c>
      <c r="K15" s="1"/>
      <c r="L15" s="1"/>
      <c r="M15" s="10"/>
    </row>
    <row r="16" spans="1:13" x14ac:dyDescent="0.25">
      <c r="A16" s="9" t="s">
        <v>17</v>
      </c>
      <c r="B16" s="20">
        <v>37.666666666666664</v>
      </c>
      <c r="C16" s="1">
        <v>43</v>
      </c>
      <c r="D16" s="20">
        <v>7.666666666666667</v>
      </c>
      <c r="E16" s="1">
        <v>9</v>
      </c>
      <c r="F16" s="20">
        <v>88.333333333333329</v>
      </c>
      <c r="G16" s="1">
        <v>77</v>
      </c>
      <c r="H16" s="20">
        <v>49.333333333333336</v>
      </c>
      <c r="I16" s="1">
        <v>48</v>
      </c>
      <c r="J16" s="20">
        <v>15.666666666666666</v>
      </c>
      <c r="K16" s="1">
        <v>9</v>
      </c>
      <c r="L16" s="1">
        <v>785</v>
      </c>
      <c r="M16" s="10"/>
    </row>
    <row r="17" spans="1:13" x14ac:dyDescent="0.25">
      <c r="A17" s="9" t="s">
        <v>18</v>
      </c>
      <c r="B17" s="20">
        <v>17.666666666666668</v>
      </c>
      <c r="C17" s="1">
        <v>15</v>
      </c>
      <c r="D17" s="20">
        <v>3.6666666666666665</v>
      </c>
      <c r="E17" s="1">
        <v>8</v>
      </c>
      <c r="F17" s="20">
        <v>41</v>
      </c>
      <c r="G17" s="1">
        <v>23</v>
      </c>
      <c r="H17" s="20">
        <v>23</v>
      </c>
      <c r="I17" s="1">
        <v>15</v>
      </c>
      <c r="J17" s="20">
        <v>5.666666666666667</v>
      </c>
      <c r="K17" s="1">
        <v>1</v>
      </c>
      <c r="L17" s="1">
        <v>216</v>
      </c>
      <c r="M17" s="10"/>
    </row>
    <row r="18" spans="1:13" ht="15.75" thickBot="1" x14ac:dyDescent="0.3">
      <c r="A18" s="11" t="s">
        <v>19</v>
      </c>
      <c r="B18" s="21">
        <v>19</v>
      </c>
      <c r="C18" s="2">
        <v>14</v>
      </c>
      <c r="D18" s="21">
        <v>3.6666666666666665</v>
      </c>
      <c r="E18" s="2">
        <v>2</v>
      </c>
      <c r="F18" s="21">
        <v>44.666666666666664</v>
      </c>
      <c r="G18" s="2">
        <v>41</v>
      </c>
      <c r="H18" s="21">
        <v>25</v>
      </c>
      <c r="I18" s="2">
        <v>25</v>
      </c>
      <c r="J18" s="21">
        <v>6.666666666666667</v>
      </c>
      <c r="K18" s="2">
        <v>8</v>
      </c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652" priority="99">
      <formula>$B$6&lt;$A$6</formula>
    </cfRule>
  </conditionalFormatting>
  <conditionalFormatting sqref="C8">
    <cfRule type="expression" dxfId="651" priority="98">
      <formula>$C$8&gt;$B$8</formula>
    </cfRule>
  </conditionalFormatting>
  <conditionalFormatting sqref="E8">
    <cfRule type="cellIs" dxfId="650" priority="86" operator="greaterThan">
      <formula>$D$8</formula>
    </cfRule>
    <cfRule type="expression" dxfId="649" priority="97">
      <formula>$E$8&gt;$D$8</formula>
    </cfRule>
  </conditionalFormatting>
  <conditionalFormatting sqref="C9">
    <cfRule type="expression" dxfId="648" priority="96">
      <formula>$C$9&gt;$B$9</formula>
    </cfRule>
  </conditionalFormatting>
  <conditionalFormatting sqref="C10">
    <cfRule type="expression" dxfId="647" priority="95">
      <formula>$C$10&gt;$B$10</formula>
    </cfRule>
  </conditionalFormatting>
  <conditionalFormatting sqref="C11">
    <cfRule type="expression" dxfId="646" priority="94">
      <formula>$C$11&gt;$B$11</formula>
    </cfRule>
  </conditionalFormatting>
  <conditionalFormatting sqref="C12">
    <cfRule type="expression" dxfId="645" priority="93">
      <formula>$C$12&gt;$B$12</formula>
    </cfRule>
  </conditionalFormatting>
  <conditionalFormatting sqref="C13">
    <cfRule type="expression" dxfId="644" priority="92">
      <formula>$C$13&gt;$B$13</formula>
    </cfRule>
  </conditionalFormatting>
  <conditionalFormatting sqref="C14">
    <cfRule type="expression" dxfId="643" priority="91">
      <formula>$C$14&gt;$B$14</formula>
    </cfRule>
  </conditionalFormatting>
  <conditionalFormatting sqref="C16">
    <cfRule type="expression" dxfId="642" priority="90">
      <formula>$C$16&gt;$B$16</formula>
    </cfRule>
  </conditionalFormatting>
  <conditionalFormatting sqref="C17">
    <cfRule type="expression" dxfId="641" priority="89">
      <formula>$C$17&gt;$B$17</formula>
    </cfRule>
  </conditionalFormatting>
  <conditionalFormatting sqref="C18">
    <cfRule type="expression" dxfId="640" priority="88">
      <formula>$C$18&gt;$B$18</formula>
    </cfRule>
  </conditionalFormatting>
  <conditionalFormatting sqref="E7">
    <cfRule type="cellIs" dxfId="639" priority="87" operator="greaterThan">
      <formula>$D$7</formula>
    </cfRule>
  </conditionalFormatting>
  <conditionalFormatting sqref="E9:E18">
    <cfRule type="cellIs" dxfId="638" priority="85" operator="greaterThan">
      <formula>$D$9</formula>
    </cfRule>
  </conditionalFormatting>
  <conditionalFormatting sqref="G7">
    <cfRule type="cellIs" dxfId="637" priority="84" operator="lessThan">
      <formula>$F$7</formula>
    </cfRule>
  </conditionalFormatting>
  <conditionalFormatting sqref="G16">
    <cfRule type="cellIs" dxfId="636" priority="68" operator="lessThan">
      <formula>$F$16</formula>
    </cfRule>
  </conditionalFormatting>
  <conditionalFormatting sqref="G17">
    <cfRule type="cellIs" dxfId="635" priority="67" operator="lessThan">
      <formula>$F$17</formula>
    </cfRule>
  </conditionalFormatting>
  <conditionalFormatting sqref="G18">
    <cfRule type="cellIs" dxfId="634" priority="66" operator="lessThan">
      <formula>$F$18</formula>
    </cfRule>
  </conditionalFormatting>
  <conditionalFormatting sqref="I16">
    <cfRule type="cellIs" dxfId="633" priority="65" operator="lessThan">
      <formula>$H$16</formula>
    </cfRule>
  </conditionalFormatting>
  <conditionalFormatting sqref="I17">
    <cfRule type="cellIs" dxfId="632" priority="64" operator="lessThan">
      <formula>$H$17</formula>
    </cfRule>
  </conditionalFormatting>
  <conditionalFormatting sqref="I18">
    <cfRule type="cellIs" dxfId="631" priority="63" operator="lessThan">
      <formula>$H$18</formula>
    </cfRule>
  </conditionalFormatting>
  <conditionalFormatting sqref="K16">
    <cfRule type="cellIs" dxfId="630" priority="40" operator="greaterThan">
      <formula>$J$16</formula>
    </cfRule>
    <cfRule type="cellIs" dxfId="629" priority="54" operator="greaterThan">
      <formula>$J$16</formula>
    </cfRule>
  </conditionalFormatting>
  <conditionalFormatting sqref="K17">
    <cfRule type="cellIs" dxfId="628" priority="39" operator="greaterThan">
      <formula>$J$17</formula>
    </cfRule>
    <cfRule type="cellIs" dxfId="627" priority="53" operator="greaterThan">
      <formula>$J$17</formula>
    </cfRule>
  </conditionalFormatting>
  <conditionalFormatting sqref="K18">
    <cfRule type="cellIs" dxfId="626" priority="38" operator="greaterThan">
      <formula>$J$18</formula>
    </cfRule>
    <cfRule type="cellIs" dxfId="625" priority="52" operator="greaterThan">
      <formula>$J$18</formula>
    </cfRule>
  </conditionalFormatting>
  <conditionalFormatting sqref="M16">
    <cfRule type="cellIs" dxfId="624" priority="43" operator="lessThan">
      <formula>$L$16</formula>
    </cfRule>
  </conditionalFormatting>
  <conditionalFormatting sqref="M17">
    <cfRule type="cellIs" dxfId="623" priority="42" operator="lessThan">
      <formula>$L$17</formula>
    </cfRule>
  </conditionalFormatting>
  <conditionalFormatting sqref="M18">
    <cfRule type="cellIs" dxfId="622" priority="41" operator="lessThan">
      <formula>$L$18</formula>
    </cfRule>
  </conditionalFormatting>
  <conditionalFormatting sqref="C7">
    <cfRule type="cellIs" dxfId="621" priority="35" operator="greaterThan">
      <formula>$B$7</formula>
    </cfRule>
  </conditionalFormatting>
  <conditionalFormatting sqref="G8">
    <cfRule type="cellIs" dxfId="620" priority="32" operator="lessThan">
      <formula>$F$8</formula>
    </cfRule>
    <cfRule type="cellIs" dxfId="619" priority="34" operator="lessThan">
      <formula>$F$9</formula>
    </cfRule>
  </conditionalFormatting>
  <conditionalFormatting sqref="G9">
    <cfRule type="cellIs" dxfId="618" priority="33" operator="lessThan">
      <formula>$F$10</formula>
    </cfRule>
  </conditionalFormatting>
  <conditionalFormatting sqref="G11">
    <cfRule type="cellIs" dxfId="617" priority="26" operator="lessThan">
      <formula>$F$11</formula>
    </cfRule>
    <cfRule type="cellIs" dxfId="616" priority="30" operator="lessThan">
      <formula>$F$12</formula>
    </cfRule>
  </conditionalFormatting>
  <conditionalFormatting sqref="G13">
    <cfRule type="cellIs" dxfId="615" priority="29" operator="lessThan">
      <formula>$F$13</formula>
    </cfRule>
    <cfRule type="cellIs" dxfId="614" priority="31" operator="lessThan">
      <formula>$F$14</formula>
    </cfRule>
  </conditionalFormatting>
  <conditionalFormatting sqref="G14">
    <cfRule type="cellIs" dxfId="613" priority="28" operator="lessThan">
      <formula>$F$14</formula>
    </cfRule>
  </conditionalFormatting>
  <conditionalFormatting sqref="G10">
    <cfRule type="cellIs" dxfId="612" priority="27" operator="lessThan">
      <formula>$F$10</formula>
    </cfRule>
  </conditionalFormatting>
  <conditionalFormatting sqref="G12">
    <cfRule type="cellIs" dxfId="611" priority="25" stopIfTrue="1" operator="lessThan">
      <formula>$F$12</formula>
    </cfRule>
  </conditionalFormatting>
  <conditionalFormatting sqref="I7">
    <cfRule type="cellIs" dxfId="610" priority="24" operator="lessThan">
      <formula>$H$7</formula>
    </cfRule>
  </conditionalFormatting>
  <conditionalFormatting sqref="I8">
    <cfRule type="cellIs" dxfId="609" priority="23" operator="lessThan">
      <formula>$H$8</formula>
    </cfRule>
  </conditionalFormatting>
  <conditionalFormatting sqref="I9">
    <cfRule type="cellIs" dxfId="608" priority="22" operator="lessThan">
      <formula>$H$9</formula>
    </cfRule>
  </conditionalFormatting>
  <conditionalFormatting sqref="I10">
    <cfRule type="cellIs" dxfId="607" priority="21" operator="lessThan">
      <formula>$H$10</formula>
    </cfRule>
  </conditionalFormatting>
  <conditionalFormatting sqref="I11">
    <cfRule type="cellIs" dxfId="606" priority="20" operator="lessThan">
      <formula>$H$11</formula>
    </cfRule>
  </conditionalFormatting>
  <conditionalFormatting sqref="I12">
    <cfRule type="cellIs" dxfId="605" priority="19" operator="lessThan">
      <formula>$H$12</formula>
    </cfRule>
  </conditionalFormatting>
  <conditionalFormatting sqref="I13">
    <cfRule type="cellIs" dxfId="604" priority="18" operator="lessThan">
      <formula>$H$13</formula>
    </cfRule>
  </conditionalFormatting>
  <conditionalFormatting sqref="I14">
    <cfRule type="cellIs" dxfId="603" priority="17" operator="lessThan">
      <formula>$H$14</formula>
    </cfRule>
  </conditionalFormatting>
  <conditionalFormatting sqref="K7">
    <cfRule type="cellIs" dxfId="602" priority="16" operator="greaterThan">
      <formula>$J$7</formula>
    </cfRule>
  </conditionalFormatting>
  <conditionalFormatting sqref="K8">
    <cfRule type="cellIs" dxfId="601" priority="15" operator="greaterThan">
      <formula>$J$8</formula>
    </cfRule>
  </conditionalFormatting>
  <conditionalFormatting sqref="K9">
    <cfRule type="cellIs" dxfId="600" priority="14" operator="greaterThan">
      <formula>$J$9</formula>
    </cfRule>
  </conditionalFormatting>
  <conditionalFormatting sqref="K10">
    <cfRule type="cellIs" dxfId="599" priority="13" operator="greaterThan">
      <formula>$J$10</formula>
    </cfRule>
  </conditionalFormatting>
  <conditionalFormatting sqref="K11">
    <cfRule type="cellIs" dxfId="598" priority="12" operator="greaterThan">
      <formula>$J$11</formula>
    </cfRule>
  </conditionalFormatting>
  <conditionalFormatting sqref="K12">
    <cfRule type="cellIs" dxfId="597" priority="11" operator="greaterThan">
      <formula>$J$12</formula>
    </cfRule>
  </conditionalFormatting>
  <conditionalFormatting sqref="K13">
    <cfRule type="cellIs" dxfId="596" priority="10" operator="greaterThan">
      <formula>$J$13</formula>
    </cfRule>
  </conditionalFormatting>
  <conditionalFormatting sqref="K14">
    <cfRule type="cellIs" dxfId="595" priority="9" operator="greaterThan">
      <formula>$J$14</formula>
    </cfRule>
  </conditionalFormatting>
  <conditionalFormatting sqref="M7">
    <cfRule type="cellIs" dxfId="594" priority="8" operator="lessThan">
      <formula>$L$7</formula>
    </cfRule>
  </conditionalFormatting>
  <conditionalFormatting sqref="M8">
    <cfRule type="cellIs" dxfId="593" priority="7" operator="lessThan">
      <formula>$L$8</formula>
    </cfRule>
  </conditionalFormatting>
  <conditionalFormatting sqref="M9">
    <cfRule type="cellIs" dxfId="592" priority="6" operator="lessThan">
      <formula>$L$9</formula>
    </cfRule>
  </conditionalFormatting>
  <conditionalFormatting sqref="M10">
    <cfRule type="cellIs" dxfId="591" priority="5" operator="lessThan">
      <formula>$L$10</formula>
    </cfRule>
  </conditionalFormatting>
  <conditionalFormatting sqref="M11">
    <cfRule type="cellIs" dxfId="590" priority="4" operator="lessThan">
      <formula>$L$11</formula>
    </cfRule>
  </conditionalFormatting>
  <conditionalFormatting sqref="M12">
    <cfRule type="cellIs" dxfId="589" priority="3" operator="lessThan">
      <formula>$L$12</formula>
    </cfRule>
  </conditionalFormatting>
  <conditionalFormatting sqref="M13">
    <cfRule type="cellIs" dxfId="588" priority="2" operator="lessThan">
      <formula>$L$13</formula>
    </cfRule>
  </conditionalFormatting>
  <conditionalFormatting sqref="M14">
    <cfRule type="cellIs" dxfId="587" priority="1" operator="lessThan">
      <formula>$L$14</formula>
    </cfRule>
  </conditionalFormatting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M18"/>
  <sheetViews>
    <sheetView workbookViewId="0">
      <selection activeCell="C17" sqref="C17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s="12" t="s">
        <v>21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197.91666666666669</v>
      </c>
      <c r="C7" s="7">
        <v>223</v>
      </c>
      <c r="D7" s="19">
        <v>39.583333333333336</v>
      </c>
      <c r="E7" s="7">
        <v>37</v>
      </c>
      <c r="F7" s="19">
        <v>461.66666666666663</v>
      </c>
      <c r="G7" s="7">
        <v>467</v>
      </c>
      <c r="H7" s="19">
        <v>257.91666666666669</v>
      </c>
      <c r="I7" s="7">
        <v>296</v>
      </c>
      <c r="J7" s="19">
        <v>80.416666666666657</v>
      </c>
      <c r="K7" s="7">
        <v>51</v>
      </c>
      <c r="L7" s="7">
        <v>3397</v>
      </c>
      <c r="M7" s="8"/>
    </row>
    <row r="8" spans="1:13" x14ac:dyDescent="0.25">
      <c r="A8" s="9" t="s">
        <v>10</v>
      </c>
      <c r="B8" s="20">
        <v>46.666666666666671</v>
      </c>
      <c r="C8" s="1">
        <v>58</v>
      </c>
      <c r="D8" s="20">
        <v>9.1666666666666661</v>
      </c>
      <c r="E8" s="1">
        <v>14</v>
      </c>
      <c r="F8" s="20">
        <v>113.33333333333334</v>
      </c>
      <c r="G8" s="1">
        <v>109</v>
      </c>
      <c r="H8" s="20">
        <v>63.333333333333329</v>
      </c>
      <c r="I8" s="1">
        <v>60</v>
      </c>
      <c r="J8" s="20">
        <v>19.583333333333332</v>
      </c>
      <c r="K8" s="1">
        <v>16</v>
      </c>
      <c r="L8" s="1">
        <v>754</v>
      </c>
      <c r="M8" s="10"/>
    </row>
    <row r="9" spans="1:13" x14ac:dyDescent="0.25">
      <c r="A9" s="9" t="s">
        <v>11</v>
      </c>
      <c r="B9" s="20">
        <v>23.75</v>
      </c>
      <c r="C9" s="1">
        <v>20</v>
      </c>
      <c r="D9" s="20">
        <v>4.583333333333333</v>
      </c>
      <c r="E9" s="1">
        <v>4</v>
      </c>
      <c r="F9" s="20">
        <v>55.416666666666671</v>
      </c>
      <c r="G9" s="1">
        <v>34</v>
      </c>
      <c r="H9" s="20">
        <v>31.25</v>
      </c>
      <c r="I9" s="1">
        <v>17</v>
      </c>
      <c r="J9" s="20">
        <v>10</v>
      </c>
      <c r="K9" s="1">
        <v>8</v>
      </c>
      <c r="L9" s="1">
        <v>227</v>
      </c>
      <c r="M9" s="10"/>
    </row>
    <row r="10" spans="1:13" x14ac:dyDescent="0.25">
      <c r="A10" s="9" t="s">
        <v>12</v>
      </c>
      <c r="B10" s="20">
        <v>25.833333333333336</v>
      </c>
      <c r="C10" s="1">
        <v>38</v>
      </c>
      <c r="D10" s="20">
        <v>5</v>
      </c>
      <c r="E10" s="1">
        <v>4</v>
      </c>
      <c r="F10" s="20">
        <v>62.5</v>
      </c>
      <c r="G10" s="1">
        <v>77</v>
      </c>
      <c r="H10" s="20">
        <v>35</v>
      </c>
      <c r="I10" s="1">
        <v>55</v>
      </c>
      <c r="J10" s="20">
        <v>11.25</v>
      </c>
      <c r="K10" s="1">
        <v>6</v>
      </c>
      <c r="L10" s="1">
        <v>828</v>
      </c>
      <c r="M10" s="10"/>
    </row>
    <row r="11" spans="1:13" x14ac:dyDescent="0.25">
      <c r="A11" s="9" t="s">
        <v>13</v>
      </c>
      <c r="B11" s="20">
        <v>54.166666666666671</v>
      </c>
      <c r="C11" s="1">
        <v>76</v>
      </c>
      <c r="D11" s="20">
        <v>10.833333333333332</v>
      </c>
      <c r="E11" s="1">
        <v>9</v>
      </c>
      <c r="F11" s="20">
        <v>128.75</v>
      </c>
      <c r="G11" s="1">
        <v>150</v>
      </c>
      <c r="H11" s="20">
        <v>72.083333333333329</v>
      </c>
      <c r="I11" s="1">
        <v>100</v>
      </c>
      <c r="J11" s="20">
        <v>25.833333333333336</v>
      </c>
      <c r="K11" s="1">
        <v>14</v>
      </c>
      <c r="L11" s="1">
        <v>1151</v>
      </c>
      <c r="M11" s="10"/>
    </row>
    <row r="12" spans="1:13" x14ac:dyDescent="0.25">
      <c r="A12" s="9" t="s">
        <v>14</v>
      </c>
      <c r="B12" s="20">
        <v>16.25</v>
      </c>
      <c r="C12" s="1">
        <v>14</v>
      </c>
      <c r="D12" s="20">
        <v>3.333333333333333</v>
      </c>
      <c r="E12" s="1">
        <v>1</v>
      </c>
      <c r="F12" s="20">
        <v>40</v>
      </c>
      <c r="G12" s="1">
        <v>45</v>
      </c>
      <c r="H12" s="20">
        <v>22.5</v>
      </c>
      <c r="I12" s="1">
        <v>29</v>
      </c>
      <c r="J12" s="20">
        <v>6.25</v>
      </c>
      <c r="K12" s="1">
        <v>5</v>
      </c>
      <c r="L12" s="1">
        <v>157</v>
      </c>
      <c r="M12" s="10"/>
    </row>
    <row r="13" spans="1:13" x14ac:dyDescent="0.25">
      <c r="A13" s="9" t="s">
        <v>15</v>
      </c>
      <c r="B13" s="20">
        <v>18.75</v>
      </c>
      <c r="C13" s="1">
        <v>8</v>
      </c>
      <c r="D13" s="20">
        <v>3.75</v>
      </c>
      <c r="E13" s="1">
        <v>1</v>
      </c>
      <c r="F13" s="20">
        <v>46.666666666666671</v>
      </c>
      <c r="G13" s="1">
        <v>19</v>
      </c>
      <c r="H13" s="20">
        <v>26.25</v>
      </c>
      <c r="I13" s="1">
        <v>12</v>
      </c>
      <c r="J13" s="20">
        <v>7.5</v>
      </c>
      <c r="K13" s="1">
        <v>1</v>
      </c>
      <c r="L13" s="1">
        <v>280</v>
      </c>
      <c r="M13" s="10"/>
    </row>
    <row r="14" spans="1:13" x14ac:dyDescent="0.25">
      <c r="A14" s="9" t="s">
        <v>16</v>
      </c>
      <c r="B14" s="20">
        <v>2.0833333333333335</v>
      </c>
      <c r="C14" s="1">
        <v>6</v>
      </c>
      <c r="D14" s="20">
        <v>0.41666666666666663</v>
      </c>
      <c r="E14" s="1">
        <v>2</v>
      </c>
      <c r="F14" s="20">
        <v>10.416666666666668</v>
      </c>
      <c r="G14" s="1">
        <v>23</v>
      </c>
      <c r="H14" s="20">
        <v>5.8333333333333339</v>
      </c>
      <c r="I14" s="1">
        <v>20</v>
      </c>
      <c r="J14" s="20">
        <v>3.333333333333333</v>
      </c>
      <c r="K14" s="1">
        <v>1</v>
      </c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>
        <v>47.083333333333329</v>
      </c>
      <c r="C16" s="1">
        <v>47</v>
      </c>
      <c r="D16" s="20">
        <v>9.5833333333333339</v>
      </c>
      <c r="E16" s="1">
        <v>11</v>
      </c>
      <c r="F16" s="20">
        <v>110.41666666666666</v>
      </c>
      <c r="G16" s="1">
        <v>94</v>
      </c>
      <c r="H16" s="20">
        <v>61.666666666666671</v>
      </c>
      <c r="I16" s="1">
        <v>57</v>
      </c>
      <c r="J16" s="20">
        <v>19.583333333333332</v>
      </c>
      <c r="K16" s="1">
        <v>10</v>
      </c>
      <c r="L16" s="1">
        <v>785</v>
      </c>
      <c r="M16" s="10"/>
    </row>
    <row r="17" spans="1:13" x14ac:dyDescent="0.25">
      <c r="A17" s="9" t="s">
        <v>18</v>
      </c>
      <c r="B17" s="20">
        <v>22.083333333333336</v>
      </c>
      <c r="C17" s="1">
        <v>19</v>
      </c>
      <c r="D17" s="20">
        <v>4.583333333333333</v>
      </c>
      <c r="E17" s="1">
        <v>9</v>
      </c>
      <c r="F17" s="20">
        <v>51.25</v>
      </c>
      <c r="G17" s="1">
        <v>33</v>
      </c>
      <c r="H17" s="20">
        <v>28.75</v>
      </c>
      <c r="I17" s="1">
        <v>20</v>
      </c>
      <c r="J17" s="20">
        <v>7.0833333333333339</v>
      </c>
      <c r="K17" s="1">
        <v>3</v>
      </c>
      <c r="L17" s="1">
        <v>216</v>
      </c>
      <c r="M17" s="10"/>
    </row>
    <row r="18" spans="1:13" ht="15.75" thickBot="1" x14ac:dyDescent="0.3">
      <c r="A18" s="11" t="s">
        <v>19</v>
      </c>
      <c r="B18" s="21">
        <v>23.75</v>
      </c>
      <c r="C18" s="2">
        <v>16</v>
      </c>
      <c r="D18" s="21">
        <v>4.583333333333333</v>
      </c>
      <c r="E18" s="2">
        <v>3</v>
      </c>
      <c r="F18" s="21">
        <v>55.833333333333329</v>
      </c>
      <c r="G18" s="2">
        <v>50</v>
      </c>
      <c r="H18" s="21">
        <v>31.25</v>
      </c>
      <c r="I18" s="2">
        <v>32</v>
      </c>
      <c r="J18" s="21">
        <v>8.3333333333333339</v>
      </c>
      <c r="K18" s="2">
        <v>10</v>
      </c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586" priority="65">
      <formula>$B$6&lt;$A$6</formula>
    </cfRule>
  </conditionalFormatting>
  <conditionalFormatting sqref="C8">
    <cfRule type="expression" dxfId="585" priority="64">
      <formula>$C$8&gt;$B$8</formula>
    </cfRule>
  </conditionalFormatting>
  <conditionalFormatting sqref="E8">
    <cfRule type="cellIs" dxfId="584" priority="52" operator="greaterThan">
      <formula>$D$8</formula>
    </cfRule>
    <cfRule type="expression" dxfId="583" priority="63">
      <formula>$E$8&gt;$D$8</formula>
    </cfRule>
  </conditionalFormatting>
  <conditionalFormatting sqref="C9">
    <cfRule type="expression" dxfId="582" priority="62">
      <formula>$C$9&gt;$B$9</formula>
    </cfRule>
  </conditionalFormatting>
  <conditionalFormatting sqref="C10">
    <cfRule type="expression" dxfId="581" priority="61">
      <formula>$C$10&gt;$B$10</formula>
    </cfRule>
  </conditionalFormatting>
  <conditionalFormatting sqref="C11">
    <cfRule type="expression" dxfId="580" priority="60">
      <formula>$C$11&gt;$B$11</formula>
    </cfRule>
  </conditionalFormatting>
  <conditionalFormatting sqref="C12">
    <cfRule type="expression" dxfId="579" priority="59">
      <formula>$C$12&gt;$B$12</formula>
    </cfRule>
  </conditionalFormatting>
  <conditionalFormatting sqref="C13">
    <cfRule type="expression" dxfId="578" priority="58">
      <formula>$C$13&gt;$B$13</formula>
    </cfRule>
  </conditionalFormatting>
  <conditionalFormatting sqref="C14">
    <cfRule type="expression" dxfId="577" priority="57">
      <formula>$C$14&gt;$B$14</formula>
    </cfRule>
  </conditionalFormatting>
  <conditionalFormatting sqref="C16">
    <cfRule type="expression" dxfId="576" priority="56">
      <formula>$C$16&gt;$B$16</formula>
    </cfRule>
  </conditionalFormatting>
  <conditionalFormatting sqref="C17">
    <cfRule type="expression" dxfId="575" priority="55">
      <formula>$C$17&gt;$B$17</formula>
    </cfRule>
  </conditionalFormatting>
  <conditionalFormatting sqref="C18">
    <cfRule type="expression" dxfId="574" priority="54">
      <formula>$C$18&gt;$B$18</formula>
    </cfRule>
  </conditionalFormatting>
  <conditionalFormatting sqref="E7">
    <cfRule type="cellIs" dxfId="573" priority="53" operator="greaterThan">
      <formula>$D$7</formula>
    </cfRule>
  </conditionalFormatting>
  <conditionalFormatting sqref="E9:E18">
    <cfRule type="cellIs" dxfId="572" priority="51" operator="greaterThan">
      <formula>$D$9</formula>
    </cfRule>
  </conditionalFormatting>
  <conditionalFormatting sqref="G7">
    <cfRule type="cellIs" dxfId="571" priority="50" operator="lessThan">
      <formula>$F$7</formula>
    </cfRule>
  </conditionalFormatting>
  <conditionalFormatting sqref="G8">
    <cfRule type="cellIs" dxfId="570" priority="45" operator="lessThan">
      <formula>$F$8</formula>
    </cfRule>
    <cfRule type="cellIs" dxfId="569" priority="49" operator="lessThan">
      <formula>$F$9</formula>
    </cfRule>
  </conditionalFormatting>
  <conditionalFormatting sqref="G9">
    <cfRule type="cellIs" dxfId="568" priority="48" operator="lessThan">
      <formula>$F$10</formula>
    </cfRule>
  </conditionalFormatting>
  <conditionalFormatting sqref="G11">
    <cfRule type="cellIs" dxfId="567" priority="2" operator="lessThan">
      <formula>$F$11</formula>
    </cfRule>
    <cfRule type="cellIs" dxfId="566" priority="47" operator="lessThan">
      <formula>$F$12</formula>
    </cfRule>
  </conditionalFormatting>
  <conditionalFormatting sqref="G12">
    <cfRule type="cellIs" dxfId="565" priority="46" operator="lessThan">
      <formula>$F$13</formula>
    </cfRule>
  </conditionalFormatting>
  <conditionalFormatting sqref="G13">
    <cfRule type="cellIs" dxfId="564" priority="44" operator="lessThan">
      <formula>$F$13</formula>
    </cfRule>
    <cfRule type="cellIs" dxfId="563" priority="66" operator="lessThan">
      <formula>$F$14</formula>
    </cfRule>
  </conditionalFormatting>
  <conditionalFormatting sqref="G14">
    <cfRule type="cellIs" dxfId="562" priority="43" operator="lessThan">
      <formula>$F$14</formula>
    </cfRule>
  </conditionalFormatting>
  <conditionalFormatting sqref="I7">
    <cfRule type="cellIs" dxfId="561" priority="42" operator="lessThan">
      <formula>$H$7</formula>
    </cfRule>
  </conditionalFormatting>
  <conditionalFormatting sqref="I8">
    <cfRule type="cellIs" dxfId="560" priority="41" operator="lessThan">
      <formula>$H$8</formula>
    </cfRule>
  </conditionalFormatting>
  <conditionalFormatting sqref="I9">
    <cfRule type="cellIs" dxfId="559" priority="40" operator="lessThan">
      <formula>$H$9</formula>
    </cfRule>
  </conditionalFormatting>
  <conditionalFormatting sqref="I10">
    <cfRule type="cellIs" dxfId="558" priority="39" operator="lessThan">
      <formula>$H$10</formula>
    </cfRule>
  </conditionalFormatting>
  <conditionalFormatting sqref="I11">
    <cfRule type="cellIs" dxfId="557" priority="38" operator="lessThan">
      <formula>$H$11</formula>
    </cfRule>
  </conditionalFormatting>
  <conditionalFormatting sqref="I12">
    <cfRule type="cellIs" dxfId="556" priority="37" operator="lessThan">
      <formula>$H$12</formula>
    </cfRule>
  </conditionalFormatting>
  <conditionalFormatting sqref="I13">
    <cfRule type="cellIs" dxfId="555" priority="36" operator="lessThan">
      <formula>$H$13</formula>
    </cfRule>
  </conditionalFormatting>
  <conditionalFormatting sqref="I14">
    <cfRule type="cellIs" dxfId="554" priority="35" operator="lessThan">
      <formula>$H$14</formula>
    </cfRule>
  </conditionalFormatting>
  <conditionalFormatting sqref="G16">
    <cfRule type="cellIs" dxfId="553" priority="34" operator="lessThan">
      <formula>$F$16</formula>
    </cfRule>
  </conditionalFormatting>
  <conditionalFormatting sqref="G17">
    <cfRule type="cellIs" dxfId="552" priority="33" operator="lessThan">
      <formula>$F$17</formula>
    </cfRule>
  </conditionalFormatting>
  <conditionalFormatting sqref="G18">
    <cfRule type="cellIs" dxfId="551" priority="32" operator="lessThan">
      <formula>$F$18</formula>
    </cfRule>
  </conditionalFormatting>
  <conditionalFormatting sqref="I16">
    <cfRule type="cellIs" dxfId="550" priority="31" operator="lessThan">
      <formula>$H$16</formula>
    </cfRule>
  </conditionalFormatting>
  <conditionalFormatting sqref="I17">
    <cfRule type="cellIs" dxfId="549" priority="30" operator="lessThan">
      <formula>$H$17</formula>
    </cfRule>
  </conditionalFormatting>
  <conditionalFormatting sqref="I18">
    <cfRule type="cellIs" dxfId="548" priority="29" operator="lessThan">
      <formula>$H$18</formula>
    </cfRule>
  </conditionalFormatting>
  <conditionalFormatting sqref="K7">
    <cfRule type="cellIs" dxfId="547" priority="28" operator="greaterThan">
      <formula>$J$7</formula>
    </cfRule>
  </conditionalFormatting>
  <conditionalFormatting sqref="K8">
    <cfRule type="cellIs" dxfId="546" priority="27" operator="greaterThan">
      <formula>$J$8</formula>
    </cfRule>
  </conditionalFormatting>
  <conditionalFormatting sqref="K9">
    <cfRule type="cellIs" dxfId="545" priority="26" operator="greaterThan">
      <formula>$J$9</formula>
    </cfRule>
  </conditionalFormatting>
  <conditionalFormatting sqref="K10">
    <cfRule type="cellIs" dxfId="544" priority="25" operator="greaterThan">
      <formula>$J$10</formula>
    </cfRule>
  </conditionalFormatting>
  <conditionalFormatting sqref="K11">
    <cfRule type="cellIs" dxfId="543" priority="24" operator="greaterThan">
      <formula>$J$11</formula>
    </cfRule>
  </conditionalFormatting>
  <conditionalFormatting sqref="K12">
    <cfRule type="cellIs" dxfId="542" priority="23" operator="greaterThan">
      <formula>$J$12</formula>
    </cfRule>
  </conditionalFormatting>
  <conditionalFormatting sqref="K13">
    <cfRule type="cellIs" dxfId="541" priority="22" operator="greaterThan">
      <formula>$J$13</formula>
    </cfRule>
  </conditionalFormatting>
  <conditionalFormatting sqref="K14">
    <cfRule type="cellIs" dxfId="540" priority="21" operator="greaterThan">
      <formula>$J$14</formula>
    </cfRule>
  </conditionalFormatting>
  <conditionalFormatting sqref="K16">
    <cfRule type="cellIs" dxfId="539" priority="6" operator="greaterThan">
      <formula>$J$16</formula>
    </cfRule>
    <cfRule type="cellIs" dxfId="538" priority="20" operator="greaterThan">
      <formula>$J$16</formula>
    </cfRule>
  </conditionalFormatting>
  <conditionalFormatting sqref="K17">
    <cfRule type="cellIs" dxfId="537" priority="5" operator="greaterThan">
      <formula>$J$17</formula>
    </cfRule>
    <cfRule type="cellIs" dxfId="536" priority="19" operator="greaterThan">
      <formula>$J$17</formula>
    </cfRule>
  </conditionalFormatting>
  <conditionalFormatting sqref="K18">
    <cfRule type="cellIs" dxfId="535" priority="4" operator="greaterThan">
      <formula>$J$18</formula>
    </cfRule>
    <cfRule type="cellIs" dxfId="534" priority="18" operator="greaterThan">
      <formula>$J$18</formula>
    </cfRule>
  </conditionalFormatting>
  <conditionalFormatting sqref="M7">
    <cfRule type="cellIs" dxfId="533" priority="17" operator="lessThan">
      <formula>$L$7</formula>
    </cfRule>
  </conditionalFormatting>
  <conditionalFormatting sqref="M8">
    <cfRule type="cellIs" dxfId="532" priority="16" operator="lessThan">
      <formula>$L$8</formula>
    </cfRule>
  </conditionalFormatting>
  <conditionalFormatting sqref="M9">
    <cfRule type="cellIs" dxfId="531" priority="15" operator="lessThan">
      <formula>$L$9</formula>
    </cfRule>
  </conditionalFormatting>
  <conditionalFormatting sqref="M10">
    <cfRule type="cellIs" dxfId="530" priority="14" operator="lessThan">
      <formula>$L$10</formula>
    </cfRule>
  </conditionalFormatting>
  <conditionalFormatting sqref="M11">
    <cfRule type="cellIs" dxfId="529" priority="13" operator="lessThan">
      <formula>$L$11</formula>
    </cfRule>
  </conditionalFormatting>
  <conditionalFormatting sqref="M12">
    <cfRule type="cellIs" dxfId="528" priority="12" operator="lessThan">
      <formula>$L$12</formula>
    </cfRule>
  </conditionalFormatting>
  <conditionalFormatting sqref="M13">
    <cfRule type="cellIs" dxfId="527" priority="11" operator="lessThan">
      <formula>$L$13</formula>
    </cfRule>
  </conditionalFormatting>
  <conditionalFormatting sqref="M14">
    <cfRule type="cellIs" dxfId="526" priority="10" operator="lessThan">
      <formula>$L$14</formula>
    </cfRule>
  </conditionalFormatting>
  <conditionalFormatting sqref="M16">
    <cfRule type="cellIs" dxfId="525" priority="9" operator="lessThan">
      <formula>$L$16</formula>
    </cfRule>
  </conditionalFormatting>
  <conditionalFormatting sqref="M17">
    <cfRule type="cellIs" dxfId="524" priority="8" operator="lessThan">
      <formula>$L$17</formula>
    </cfRule>
  </conditionalFormatting>
  <conditionalFormatting sqref="M18">
    <cfRule type="cellIs" dxfId="523" priority="7" operator="lessThan">
      <formula>$L$18</formula>
    </cfRule>
  </conditionalFormatting>
  <conditionalFormatting sqref="G10">
    <cfRule type="cellIs" dxfId="522" priority="3" operator="lessThan">
      <formula>$F$10</formula>
    </cfRule>
  </conditionalFormatting>
  <conditionalFormatting sqref="C7">
    <cfRule type="cellIs" dxfId="521" priority="1" operator="greaterThan">
      <formula>$B$7</formula>
    </cfRule>
  </conditionalFormatting>
  <pageMargins left="0.25" right="0.25" top="0.75" bottom="0.75" header="0.3" footer="0.3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18"/>
  <sheetViews>
    <sheetView workbookViewId="0">
      <selection activeCell="G15" sqref="G15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3" spans="1:13" x14ac:dyDescent="0.25">
      <c r="A3" s="27">
        <v>43617</v>
      </c>
    </row>
    <row r="4" spans="1:13" ht="15.75" thickBot="1" x14ac:dyDescent="0.3"/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237.5</v>
      </c>
      <c r="C7" s="7">
        <v>254</v>
      </c>
      <c r="D7" s="19">
        <v>47.5</v>
      </c>
      <c r="E7" s="7">
        <v>46</v>
      </c>
      <c r="F7" s="19">
        <v>554</v>
      </c>
      <c r="G7" s="7">
        <v>568</v>
      </c>
      <c r="H7" s="19">
        <v>309.5</v>
      </c>
      <c r="I7" s="7">
        <v>366</v>
      </c>
      <c r="J7" s="19">
        <v>96.5</v>
      </c>
      <c r="K7" s="7">
        <v>55</v>
      </c>
      <c r="L7" s="7">
        <v>3397</v>
      </c>
      <c r="M7" s="8"/>
    </row>
    <row r="8" spans="1:13" x14ac:dyDescent="0.25">
      <c r="A8" s="9" t="s">
        <v>10</v>
      </c>
      <c r="B8" s="20">
        <v>56</v>
      </c>
      <c r="C8" s="1">
        <v>64</v>
      </c>
      <c r="D8" s="20">
        <v>11</v>
      </c>
      <c r="E8" s="1">
        <v>15</v>
      </c>
      <c r="F8" s="20">
        <v>136</v>
      </c>
      <c r="G8" s="1">
        <v>128</v>
      </c>
      <c r="H8" s="20">
        <v>76</v>
      </c>
      <c r="I8" s="1">
        <v>73</v>
      </c>
      <c r="J8" s="20">
        <v>23.5</v>
      </c>
      <c r="K8" s="1">
        <v>16</v>
      </c>
      <c r="L8" s="1">
        <v>754</v>
      </c>
      <c r="M8" s="10"/>
    </row>
    <row r="9" spans="1:13" x14ac:dyDescent="0.25">
      <c r="A9" s="9" t="s">
        <v>11</v>
      </c>
      <c r="B9" s="20">
        <v>28.5</v>
      </c>
      <c r="C9" s="1">
        <v>27</v>
      </c>
      <c r="D9" s="20">
        <v>5.5</v>
      </c>
      <c r="E9" s="1">
        <v>6</v>
      </c>
      <c r="F9" s="20">
        <v>66.5</v>
      </c>
      <c r="G9" s="1">
        <v>48</v>
      </c>
      <c r="H9" s="20">
        <v>37.5</v>
      </c>
      <c r="I9" s="1">
        <v>28</v>
      </c>
      <c r="J9" s="20">
        <v>12</v>
      </c>
      <c r="K9" s="1">
        <v>9</v>
      </c>
      <c r="L9" s="1">
        <v>227</v>
      </c>
      <c r="M9" s="10"/>
    </row>
    <row r="10" spans="1:13" x14ac:dyDescent="0.25">
      <c r="A10" s="9" t="s">
        <v>12</v>
      </c>
      <c r="B10" s="20">
        <v>31</v>
      </c>
      <c r="C10" s="1">
        <v>47</v>
      </c>
      <c r="D10" s="20">
        <v>6</v>
      </c>
      <c r="E10" s="1">
        <v>7</v>
      </c>
      <c r="F10" s="20">
        <v>75</v>
      </c>
      <c r="G10" s="1">
        <v>89</v>
      </c>
      <c r="H10" s="20">
        <v>42</v>
      </c>
      <c r="I10" s="1">
        <v>62</v>
      </c>
      <c r="J10" s="20">
        <v>13.5</v>
      </c>
      <c r="K10" s="1">
        <v>8</v>
      </c>
      <c r="L10" s="1">
        <v>828</v>
      </c>
      <c r="M10" s="10"/>
    </row>
    <row r="11" spans="1:13" x14ac:dyDescent="0.25">
      <c r="A11" s="9" t="s">
        <v>13</v>
      </c>
      <c r="B11" s="20">
        <v>65</v>
      </c>
      <c r="C11" s="1">
        <v>82</v>
      </c>
      <c r="D11" s="20">
        <v>13</v>
      </c>
      <c r="E11" s="1">
        <v>12</v>
      </c>
      <c r="F11" s="20">
        <v>154.5</v>
      </c>
      <c r="G11" s="1">
        <v>187</v>
      </c>
      <c r="H11" s="20">
        <v>86.5</v>
      </c>
      <c r="I11" s="1">
        <v>122</v>
      </c>
      <c r="J11" s="20">
        <v>31</v>
      </c>
      <c r="K11" s="1">
        <v>15</v>
      </c>
      <c r="L11" s="1">
        <v>1151</v>
      </c>
      <c r="M11" s="10"/>
    </row>
    <row r="12" spans="1:13" x14ac:dyDescent="0.25">
      <c r="A12" s="9" t="s">
        <v>14</v>
      </c>
      <c r="B12" s="20">
        <v>19.5</v>
      </c>
      <c r="C12" s="1">
        <v>15</v>
      </c>
      <c r="D12" s="20">
        <v>4</v>
      </c>
      <c r="E12" s="1">
        <v>1</v>
      </c>
      <c r="F12" s="20">
        <v>48</v>
      </c>
      <c r="G12" s="1">
        <v>56</v>
      </c>
      <c r="H12" s="20">
        <v>27</v>
      </c>
      <c r="I12" s="1">
        <v>39</v>
      </c>
      <c r="J12" s="20">
        <v>7.5</v>
      </c>
      <c r="K12" s="1">
        <v>5</v>
      </c>
      <c r="L12" s="1">
        <v>157</v>
      </c>
      <c r="M12" s="10"/>
    </row>
    <row r="13" spans="1:13" x14ac:dyDescent="0.25">
      <c r="A13" s="9" t="s">
        <v>15</v>
      </c>
      <c r="B13" s="20">
        <v>22.5</v>
      </c>
      <c r="C13" s="1">
        <v>9</v>
      </c>
      <c r="D13" s="20">
        <v>4.5</v>
      </c>
      <c r="E13" s="1">
        <v>1</v>
      </c>
      <c r="F13" s="20">
        <v>56</v>
      </c>
      <c r="G13" s="1">
        <v>20</v>
      </c>
      <c r="H13" s="20">
        <v>31.5</v>
      </c>
      <c r="I13" s="1">
        <v>13</v>
      </c>
      <c r="J13" s="20">
        <v>9</v>
      </c>
      <c r="K13" s="1">
        <v>1</v>
      </c>
      <c r="L13" s="1">
        <v>280</v>
      </c>
      <c r="M13" s="10"/>
    </row>
    <row r="14" spans="1:13" x14ac:dyDescent="0.25">
      <c r="A14" s="9" t="s">
        <v>16</v>
      </c>
      <c r="B14" s="20">
        <v>2.5</v>
      </c>
      <c r="C14" s="1">
        <v>6</v>
      </c>
      <c r="D14" s="20">
        <v>0.5</v>
      </c>
      <c r="E14" s="1">
        <v>2</v>
      </c>
      <c r="F14" s="20">
        <v>12.5</v>
      </c>
      <c r="G14" s="1">
        <v>26</v>
      </c>
      <c r="H14" s="20">
        <v>7</v>
      </c>
      <c r="I14" s="1">
        <v>23</v>
      </c>
      <c r="J14" s="20">
        <v>4</v>
      </c>
      <c r="K14" s="1">
        <v>1</v>
      </c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>
        <v>56.5</v>
      </c>
      <c r="C16" s="1">
        <v>57</v>
      </c>
      <c r="D16" s="20">
        <v>11.5</v>
      </c>
      <c r="E16" s="1">
        <v>14</v>
      </c>
      <c r="F16" s="20">
        <v>132.5</v>
      </c>
      <c r="G16" s="1">
        <v>122</v>
      </c>
      <c r="H16" s="20">
        <v>74</v>
      </c>
      <c r="I16" s="1">
        <v>75</v>
      </c>
      <c r="J16" s="20">
        <v>23.5</v>
      </c>
      <c r="K16" s="1">
        <v>13</v>
      </c>
      <c r="L16" s="1">
        <v>785</v>
      </c>
      <c r="M16" s="10"/>
    </row>
    <row r="17" spans="1:13" x14ac:dyDescent="0.25">
      <c r="A17" s="9" t="s">
        <v>18</v>
      </c>
      <c r="B17" s="20">
        <v>26.5</v>
      </c>
      <c r="C17" s="1">
        <v>25</v>
      </c>
      <c r="D17" s="20">
        <v>5.5</v>
      </c>
      <c r="E17" s="1">
        <v>10</v>
      </c>
      <c r="F17" s="20">
        <v>61.5</v>
      </c>
      <c r="G17" s="1">
        <v>42</v>
      </c>
      <c r="H17" s="20">
        <v>34.5</v>
      </c>
      <c r="I17" s="1">
        <v>25</v>
      </c>
      <c r="J17" s="20">
        <v>8.5</v>
      </c>
      <c r="K17" s="1">
        <v>4</v>
      </c>
      <c r="L17" s="1">
        <v>216</v>
      </c>
      <c r="M17" s="10"/>
    </row>
    <row r="18" spans="1:13" ht="15.75" thickBot="1" x14ac:dyDescent="0.3">
      <c r="A18" s="11" t="s">
        <v>19</v>
      </c>
      <c r="B18" s="21">
        <v>28.5</v>
      </c>
      <c r="C18" s="2">
        <v>21</v>
      </c>
      <c r="D18" s="21">
        <v>5.5</v>
      </c>
      <c r="E18" s="2">
        <v>6</v>
      </c>
      <c r="F18" s="21">
        <v>67</v>
      </c>
      <c r="G18" s="2">
        <v>59</v>
      </c>
      <c r="H18" s="21">
        <v>37.5</v>
      </c>
      <c r="I18" s="2">
        <v>37</v>
      </c>
      <c r="J18" s="21">
        <v>10</v>
      </c>
      <c r="K18" s="2">
        <v>10</v>
      </c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520" priority="67">
      <formula>$B$6&lt;$A$6</formula>
    </cfRule>
  </conditionalFormatting>
  <conditionalFormatting sqref="C8">
    <cfRule type="expression" dxfId="519" priority="66">
      <formula>$C$8&gt;$B$8</formula>
    </cfRule>
  </conditionalFormatting>
  <conditionalFormatting sqref="E8">
    <cfRule type="cellIs" dxfId="518" priority="54" operator="greaterThan">
      <formula>$D$8</formula>
    </cfRule>
    <cfRule type="expression" dxfId="517" priority="65">
      <formula>$E$8&gt;$D$8</formula>
    </cfRule>
  </conditionalFormatting>
  <conditionalFormatting sqref="C9">
    <cfRule type="expression" dxfId="516" priority="64">
      <formula>$C$9&gt;$B$9</formula>
    </cfRule>
  </conditionalFormatting>
  <conditionalFormatting sqref="C10">
    <cfRule type="expression" dxfId="515" priority="63">
      <formula>$C$10&gt;$B$10</formula>
    </cfRule>
  </conditionalFormatting>
  <conditionalFormatting sqref="C11">
    <cfRule type="expression" dxfId="514" priority="62">
      <formula>$C$11&gt;$B$11</formula>
    </cfRule>
  </conditionalFormatting>
  <conditionalFormatting sqref="C12">
    <cfRule type="expression" dxfId="513" priority="61">
      <formula>$C$12&gt;$B$12</formula>
    </cfRule>
  </conditionalFormatting>
  <conditionalFormatting sqref="C13">
    <cfRule type="expression" dxfId="512" priority="60">
      <formula>$C$13&gt;$B$13</formula>
    </cfRule>
  </conditionalFormatting>
  <conditionalFormatting sqref="C14">
    <cfRule type="expression" dxfId="511" priority="59">
      <formula>$C$14&gt;$B$14</formula>
    </cfRule>
  </conditionalFormatting>
  <conditionalFormatting sqref="C16">
    <cfRule type="expression" dxfId="510" priority="58">
      <formula>$C$16&gt;$B$16</formula>
    </cfRule>
  </conditionalFormatting>
  <conditionalFormatting sqref="C17">
    <cfRule type="expression" dxfId="509" priority="57">
      <formula>$C$17&gt;$B$17</formula>
    </cfRule>
  </conditionalFormatting>
  <conditionalFormatting sqref="C18">
    <cfRule type="expression" dxfId="508" priority="56">
      <formula>$C$18&gt;$B$18</formula>
    </cfRule>
  </conditionalFormatting>
  <conditionalFormatting sqref="E7">
    <cfRule type="cellIs" dxfId="507" priority="55" operator="greaterThan">
      <formula>$D$7</formula>
    </cfRule>
  </conditionalFormatting>
  <conditionalFormatting sqref="E9:E17">
    <cfRule type="cellIs" dxfId="506" priority="53" operator="greaterThan">
      <formula>$D$9</formula>
    </cfRule>
  </conditionalFormatting>
  <conditionalFormatting sqref="G7">
    <cfRule type="cellIs" dxfId="505" priority="52" operator="lessThan">
      <formula>$F$7</formula>
    </cfRule>
  </conditionalFormatting>
  <conditionalFormatting sqref="G8">
    <cfRule type="cellIs" dxfId="504" priority="47" operator="lessThan">
      <formula>$F$8</formula>
    </cfRule>
    <cfRule type="cellIs" dxfId="503" priority="51" operator="lessThan">
      <formula>$F$9</formula>
    </cfRule>
  </conditionalFormatting>
  <conditionalFormatting sqref="G9">
    <cfRule type="cellIs" dxfId="502" priority="50" operator="lessThan">
      <formula>$F$10</formula>
    </cfRule>
  </conditionalFormatting>
  <conditionalFormatting sqref="G11">
    <cfRule type="cellIs" dxfId="501" priority="4" operator="lessThan">
      <formula>$F$11</formula>
    </cfRule>
    <cfRule type="cellIs" dxfId="500" priority="49" operator="lessThan">
      <formula>$F$12</formula>
    </cfRule>
  </conditionalFormatting>
  <conditionalFormatting sqref="G13">
    <cfRule type="cellIs" dxfId="499" priority="46" operator="lessThan">
      <formula>$F$13</formula>
    </cfRule>
    <cfRule type="cellIs" dxfId="498" priority="68" operator="lessThan">
      <formula>$F$14</formula>
    </cfRule>
  </conditionalFormatting>
  <conditionalFormatting sqref="G14">
    <cfRule type="cellIs" dxfId="497" priority="45" operator="lessThan">
      <formula>$F$14</formula>
    </cfRule>
  </conditionalFormatting>
  <conditionalFormatting sqref="I7">
    <cfRule type="cellIs" dxfId="496" priority="44" operator="lessThan">
      <formula>$H$7</formula>
    </cfRule>
  </conditionalFormatting>
  <conditionalFormatting sqref="I8">
    <cfRule type="cellIs" dxfId="495" priority="43" operator="lessThan">
      <formula>$H$8</formula>
    </cfRule>
  </conditionalFormatting>
  <conditionalFormatting sqref="I9">
    <cfRule type="cellIs" dxfId="494" priority="42" operator="lessThan">
      <formula>$H$9</formula>
    </cfRule>
  </conditionalFormatting>
  <conditionalFormatting sqref="I10">
    <cfRule type="cellIs" dxfId="493" priority="41" operator="lessThan">
      <formula>$H$10</formula>
    </cfRule>
  </conditionalFormatting>
  <conditionalFormatting sqref="I11">
    <cfRule type="cellIs" dxfId="492" priority="40" operator="lessThan">
      <formula>$H$11</formula>
    </cfRule>
  </conditionalFormatting>
  <conditionalFormatting sqref="I12">
    <cfRule type="cellIs" dxfId="491" priority="39" operator="lessThan">
      <formula>$H$12</formula>
    </cfRule>
  </conditionalFormatting>
  <conditionalFormatting sqref="I13">
    <cfRule type="cellIs" dxfId="490" priority="38" operator="lessThan">
      <formula>$H$13</formula>
    </cfRule>
  </conditionalFormatting>
  <conditionalFormatting sqref="I14">
    <cfRule type="cellIs" dxfId="489" priority="37" operator="lessThan">
      <formula>$H$14</formula>
    </cfRule>
  </conditionalFormatting>
  <conditionalFormatting sqref="G16">
    <cfRule type="cellIs" dxfId="488" priority="36" operator="lessThan">
      <formula>$F$16</formula>
    </cfRule>
  </conditionalFormatting>
  <conditionalFormatting sqref="G17">
    <cfRule type="cellIs" dxfId="487" priority="35" operator="lessThan">
      <formula>$F$17</formula>
    </cfRule>
  </conditionalFormatting>
  <conditionalFormatting sqref="G18">
    <cfRule type="cellIs" dxfId="486" priority="34" operator="lessThan">
      <formula>$F$18</formula>
    </cfRule>
  </conditionalFormatting>
  <conditionalFormatting sqref="I16">
    <cfRule type="cellIs" dxfId="485" priority="33" operator="lessThan">
      <formula>$H$16</formula>
    </cfRule>
  </conditionalFormatting>
  <conditionalFormatting sqref="I17">
    <cfRule type="cellIs" dxfId="484" priority="32" operator="lessThan">
      <formula>$H$17</formula>
    </cfRule>
  </conditionalFormatting>
  <conditionalFormatting sqref="I18">
    <cfRule type="cellIs" dxfId="483" priority="31" operator="lessThan">
      <formula>$H$18</formula>
    </cfRule>
  </conditionalFormatting>
  <conditionalFormatting sqref="K7">
    <cfRule type="cellIs" dxfId="482" priority="30" operator="greaterThan">
      <formula>$J$7</formula>
    </cfRule>
  </conditionalFormatting>
  <conditionalFormatting sqref="K8">
    <cfRule type="cellIs" dxfId="481" priority="29" operator="greaterThan">
      <formula>$J$8</formula>
    </cfRule>
  </conditionalFormatting>
  <conditionalFormatting sqref="K9">
    <cfRule type="cellIs" dxfId="480" priority="28" operator="greaterThan">
      <formula>$J$9</formula>
    </cfRule>
  </conditionalFormatting>
  <conditionalFormatting sqref="K10">
    <cfRule type="cellIs" dxfId="479" priority="27" operator="greaterThan">
      <formula>$J$10</formula>
    </cfRule>
  </conditionalFormatting>
  <conditionalFormatting sqref="K11">
    <cfRule type="cellIs" dxfId="478" priority="26" operator="greaterThan">
      <formula>$J$11</formula>
    </cfRule>
  </conditionalFormatting>
  <conditionalFormatting sqref="K12">
    <cfRule type="cellIs" dxfId="477" priority="25" operator="greaterThan">
      <formula>$J$12</formula>
    </cfRule>
  </conditionalFormatting>
  <conditionalFormatting sqref="K13">
    <cfRule type="cellIs" dxfId="476" priority="24" operator="greaterThan">
      <formula>$J$13</formula>
    </cfRule>
  </conditionalFormatting>
  <conditionalFormatting sqref="K14">
    <cfRule type="cellIs" dxfId="475" priority="23" operator="greaterThan">
      <formula>$J$14</formula>
    </cfRule>
  </conditionalFormatting>
  <conditionalFormatting sqref="K16">
    <cfRule type="cellIs" dxfId="474" priority="8" operator="greaterThan">
      <formula>$J$16</formula>
    </cfRule>
    <cfRule type="cellIs" dxfId="473" priority="22" operator="greaterThan">
      <formula>$J$16</formula>
    </cfRule>
  </conditionalFormatting>
  <conditionalFormatting sqref="K17">
    <cfRule type="cellIs" dxfId="472" priority="7" operator="greaterThan">
      <formula>$J$17</formula>
    </cfRule>
    <cfRule type="cellIs" dxfId="471" priority="21" operator="greaterThan">
      <formula>$J$17</formula>
    </cfRule>
  </conditionalFormatting>
  <conditionalFormatting sqref="K18">
    <cfRule type="cellIs" dxfId="470" priority="6" operator="greaterThan">
      <formula>$J$18</formula>
    </cfRule>
    <cfRule type="cellIs" dxfId="469" priority="20" operator="greaterThan">
      <formula>$J$18</formula>
    </cfRule>
  </conditionalFormatting>
  <conditionalFormatting sqref="M7">
    <cfRule type="cellIs" dxfId="468" priority="19" operator="lessThan">
      <formula>$L$7</formula>
    </cfRule>
  </conditionalFormatting>
  <conditionalFormatting sqref="M8">
    <cfRule type="cellIs" dxfId="467" priority="18" operator="lessThan">
      <formula>$L$8</formula>
    </cfRule>
  </conditionalFormatting>
  <conditionalFormatting sqref="M9">
    <cfRule type="cellIs" dxfId="466" priority="17" operator="lessThan">
      <formula>$L$9</formula>
    </cfRule>
  </conditionalFormatting>
  <conditionalFormatting sqref="M10">
    <cfRule type="cellIs" dxfId="465" priority="16" operator="lessThan">
      <formula>$L$10</formula>
    </cfRule>
  </conditionalFormatting>
  <conditionalFormatting sqref="M11">
    <cfRule type="cellIs" dxfId="464" priority="15" operator="lessThan">
      <formula>$L$11</formula>
    </cfRule>
  </conditionalFormatting>
  <conditionalFormatting sqref="M12">
    <cfRule type="cellIs" dxfId="463" priority="14" operator="lessThan">
      <formula>$L$12</formula>
    </cfRule>
  </conditionalFormatting>
  <conditionalFormatting sqref="M13">
    <cfRule type="cellIs" dxfId="462" priority="13" operator="lessThan">
      <formula>$L$13</formula>
    </cfRule>
  </conditionalFormatting>
  <conditionalFormatting sqref="M14">
    <cfRule type="cellIs" dxfId="461" priority="12" operator="lessThan">
      <formula>$L$14</formula>
    </cfRule>
  </conditionalFormatting>
  <conditionalFormatting sqref="M16">
    <cfRule type="cellIs" dxfId="460" priority="11" operator="lessThan">
      <formula>$L$16</formula>
    </cfRule>
  </conditionalFormatting>
  <conditionalFormatting sqref="M17">
    <cfRule type="cellIs" dxfId="459" priority="10" operator="lessThan">
      <formula>$L$17</formula>
    </cfRule>
  </conditionalFormatting>
  <conditionalFormatting sqref="M18">
    <cfRule type="cellIs" dxfId="458" priority="9" operator="lessThan">
      <formula>$L$18</formula>
    </cfRule>
  </conditionalFormatting>
  <conditionalFormatting sqref="G10">
    <cfRule type="cellIs" dxfId="457" priority="5" operator="lessThan">
      <formula>$F$10</formula>
    </cfRule>
  </conditionalFormatting>
  <conditionalFormatting sqref="C7">
    <cfRule type="cellIs" dxfId="456" priority="3" operator="greaterThan">
      <formula>$B$7</formula>
    </cfRule>
  </conditionalFormatting>
  <conditionalFormatting sqref="E18">
    <cfRule type="cellIs" dxfId="455" priority="2" operator="greaterThan">
      <formula>$D$18</formula>
    </cfRule>
  </conditionalFormatting>
  <conditionalFormatting sqref="G12">
    <cfRule type="cellIs" dxfId="454" priority="1" operator="lessThan">
      <formula>$F$12</formula>
    </cfRule>
  </conditionalFormatting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M18"/>
  <sheetViews>
    <sheetView tabSelected="1" workbookViewId="0">
      <selection activeCell="G10" sqref="G10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s="18" t="s">
        <v>30</v>
      </c>
    </row>
    <row r="5" spans="1:13" ht="57.75" customHeight="1" x14ac:dyDescent="0.25">
      <c r="A5" s="38" t="s">
        <v>0</v>
      </c>
      <c r="B5" s="36" t="s">
        <v>3</v>
      </c>
      <c r="C5" s="40"/>
      <c r="D5" s="36" t="s">
        <v>4</v>
      </c>
      <c r="E5" s="40"/>
      <c r="F5" s="36" t="s">
        <v>5</v>
      </c>
      <c r="G5" s="40"/>
      <c r="H5" s="36" t="s">
        <v>6</v>
      </c>
      <c r="I5" s="40"/>
      <c r="J5" s="36" t="s">
        <v>7</v>
      </c>
      <c r="K5" s="40"/>
      <c r="L5" s="36" t="s">
        <v>8</v>
      </c>
      <c r="M5" s="37"/>
    </row>
    <row r="6" spans="1:13" ht="15.75" thickBot="1" x14ac:dyDescent="0.3">
      <c r="A6" s="39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277.08333333333337</v>
      </c>
      <c r="C7" s="15">
        <v>291</v>
      </c>
      <c r="D7" s="19">
        <v>55.416666666666671</v>
      </c>
      <c r="E7" s="15">
        <v>53</v>
      </c>
      <c r="F7" s="19">
        <v>646.33333333333326</v>
      </c>
      <c r="G7" s="15">
        <v>654</v>
      </c>
      <c r="H7" s="19">
        <v>361.08333333333337</v>
      </c>
      <c r="I7" s="15">
        <v>410</v>
      </c>
      <c r="J7" s="16">
        <v>112.58333333333333</v>
      </c>
      <c r="K7" s="15">
        <v>61</v>
      </c>
      <c r="L7" s="15">
        <v>3397</v>
      </c>
      <c r="M7" s="8"/>
    </row>
    <row r="8" spans="1:13" x14ac:dyDescent="0.25">
      <c r="A8" s="9" t="s">
        <v>10</v>
      </c>
      <c r="B8" s="20">
        <v>65.333333333333343</v>
      </c>
      <c r="C8" s="13">
        <v>78</v>
      </c>
      <c r="D8" s="20">
        <v>12.833333333333332</v>
      </c>
      <c r="E8" s="13">
        <v>18</v>
      </c>
      <c r="F8" s="20">
        <v>158.66666666666669</v>
      </c>
      <c r="G8" s="13">
        <v>158</v>
      </c>
      <c r="H8" s="20">
        <v>88.666666666666657</v>
      </c>
      <c r="I8" s="13">
        <v>87</v>
      </c>
      <c r="J8" s="17">
        <v>27.416666666666664</v>
      </c>
      <c r="K8" s="13">
        <v>17</v>
      </c>
      <c r="L8" s="13">
        <v>754</v>
      </c>
      <c r="M8" s="10"/>
    </row>
    <row r="9" spans="1:13" x14ac:dyDescent="0.25">
      <c r="A9" s="9" t="s">
        <v>11</v>
      </c>
      <c r="B9" s="20">
        <v>33.25</v>
      </c>
      <c r="C9" s="13">
        <v>28</v>
      </c>
      <c r="D9" s="20">
        <v>6.4166666666666661</v>
      </c>
      <c r="E9" s="13">
        <v>6</v>
      </c>
      <c r="F9" s="20">
        <v>77.583333333333343</v>
      </c>
      <c r="G9" s="13">
        <v>49</v>
      </c>
      <c r="H9" s="20">
        <v>43.75</v>
      </c>
      <c r="I9" s="13">
        <v>30</v>
      </c>
      <c r="J9" s="17">
        <v>14</v>
      </c>
      <c r="K9" s="13">
        <v>9</v>
      </c>
      <c r="L9" s="13">
        <v>227</v>
      </c>
      <c r="M9" s="10"/>
    </row>
    <row r="10" spans="1:13" x14ac:dyDescent="0.25">
      <c r="A10" s="9" t="s">
        <v>12</v>
      </c>
      <c r="B10" s="20">
        <v>36.166666666666671</v>
      </c>
      <c r="C10" s="13">
        <v>53</v>
      </c>
      <c r="D10" s="20">
        <v>7</v>
      </c>
      <c r="E10" s="13">
        <v>8</v>
      </c>
      <c r="F10" s="20">
        <v>87.5</v>
      </c>
      <c r="G10" s="13">
        <v>101</v>
      </c>
      <c r="H10" s="20">
        <v>49</v>
      </c>
      <c r="I10" s="13">
        <v>65</v>
      </c>
      <c r="J10" s="17">
        <v>15.75</v>
      </c>
      <c r="K10" s="13">
        <v>8</v>
      </c>
      <c r="L10" s="13">
        <v>828</v>
      </c>
      <c r="M10" s="10"/>
    </row>
    <row r="11" spans="1:13" x14ac:dyDescent="0.25">
      <c r="A11" s="9" t="s">
        <v>13</v>
      </c>
      <c r="B11" s="20">
        <v>75.833333333333343</v>
      </c>
      <c r="C11" s="13">
        <v>99</v>
      </c>
      <c r="D11" s="20">
        <v>15.166666666666666</v>
      </c>
      <c r="E11" s="13">
        <v>17</v>
      </c>
      <c r="F11" s="20">
        <v>180.25</v>
      </c>
      <c r="G11" s="13">
        <v>222</v>
      </c>
      <c r="H11" s="20">
        <v>100.91666666666666</v>
      </c>
      <c r="I11" s="13">
        <v>139</v>
      </c>
      <c r="J11" s="17">
        <v>36.166666666666671</v>
      </c>
      <c r="K11" s="13">
        <v>20</v>
      </c>
      <c r="L11" s="13">
        <v>1151</v>
      </c>
      <c r="M11" s="10"/>
    </row>
    <row r="12" spans="1:13" x14ac:dyDescent="0.25">
      <c r="A12" s="9" t="s">
        <v>14</v>
      </c>
      <c r="B12" s="20">
        <v>22.75</v>
      </c>
      <c r="C12" s="13">
        <v>16</v>
      </c>
      <c r="D12" s="20">
        <v>4.6666666666666661</v>
      </c>
      <c r="E12" s="13">
        <v>1</v>
      </c>
      <c r="F12" s="20">
        <v>56</v>
      </c>
      <c r="G12" s="13">
        <v>63</v>
      </c>
      <c r="H12" s="20">
        <v>31.5</v>
      </c>
      <c r="I12" s="13">
        <v>42</v>
      </c>
      <c r="J12" s="17">
        <v>8.75</v>
      </c>
      <c r="K12" s="13">
        <v>5</v>
      </c>
      <c r="L12" s="13">
        <v>157</v>
      </c>
      <c r="M12" s="10"/>
    </row>
    <row r="13" spans="1:13" x14ac:dyDescent="0.25">
      <c r="A13" s="9" t="s">
        <v>15</v>
      </c>
      <c r="B13" s="20">
        <v>26.25</v>
      </c>
      <c r="C13" s="13">
        <v>10</v>
      </c>
      <c r="D13" s="20">
        <v>5.25</v>
      </c>
      <c r="E13" s="13">
        <v>1</v>
      </c>
      <c r="F13" s="20">
        <v>65.333333333333343</v>
      </c>
      <c r="G13" s="13">
        <v>23</v>
      </c>
      <c r="H13" s="20">
        <v>36.75</v>
      </c>
      <c r="I13" s="13">
        <v>15</v>
      </c>
      <c r="J13" s="17">
        <v>10.5</v>
      </c>
      <c r="K13" s="13">
        <v>1</v>
      </c>
      <c r="L13" s="13">
        <v>280</v>
      </c>
      <c r="M13" s="10"/>
    </row>
    <row r="14" spans="1:13" x14ac:dyDescent="0.25">
      <c r="A14" s="9" t="s">
        <v>16</v>
      </c>
      <c r="B14" s="20">
        <v>2.916666666666667</v>
      </c>
      <c r="C14" s="13">
        <v>8</v>
      </c>
      <c r="D14" s="20">
        <v>0.58333333333333326</v>
      </c>
      <c r="E14" s="13">
        <v>2</v>
      </c>
      <c r="F14" s="20">
        <v>14.583333333333334</v>
      </c>
      <c r="G14" s="13">
        <v>30</v>
      </c>
      <c r="H14" s="20">
        <v>8.1666666666666679</v>
      </c>
      <c r="I14" s="13">
        <v>25</v>
      </c>
      <c r="J14" s="17">
        <v>4.6666666666666661</v>
      </c>
      <c r="K14" s="13">
        <v>1</v>
      </c>
      <c r="L14" s="13">
        <v>100</v>
      </c>
      <c r="M14" s="10"/>
    </row>
    <row r="15" spans="1:13" x14ac:dyDescent="0.25">
      <c r="A15" s="9"/>
      <c r="B15" s="20"/>
      <c r="C15" s="13"/>
      <c r="D15" s="20"/>
      <c r="E15" s="13"/>
      <c r="F15" s="20"/>
      <c r="G15" s="13"/>
      <c r="H15" s="20"/>
      <c r="I15" s="13"/>
      <c r="J15" s="20"/>
      <c r="K15" s="13"/>
      <c r="L15" s="13"/>
      <c r="M15" s="10"/>
    </row>
    <row r="16" spans="1:13" x14ac:dyDescent="0.25">
      <c r="A16" s="9" t="s">
        <v>17</v>
      </c>
      <c r="B16" s="20">
        <v>65.916666666666657</v>
      </c>
      <c r="C16" s="13">
        <v>73</v>
      </c>
      <c r="D16" s="20">
        <v>13.416666666666668</v>
      </c>
      <c r="E16" s="13">
        <v>18</v>
      </c>
      <c r="F16" s="20">
        <v>154.58333333333331</v>
      </c>
      <c r="G16" s="13">
        <v>146</v>
      </c>
      <c r="H16" s="20">
        <v>86.333333333333343</v>
      </c>
      <c r="I16" s="13">
        <v>84</v>
      </c>
      <c r="J16" s="20">
        <v>27.416666666666664</v>
      </c>
      <c r="K16" s="13">
        <v>14</v>
      </c>
      <c r="L16" s="13">
        <v>785</v>
      </c>
      <c r="M16" s="10"/>
    </row>
    <row r="17" spans="1:13" x14ac:dyDescent="0.25">
      <c r="A17" s="9" t="s">
        <v>18</v>
      </c>
      <c r="B17" s="20">
        <v>30.916666666666668</v>
      </c>
      <c r="C17" s="13">
        <v>30</v>
      </c>
      <c r="D17" s="20">
        <v>6.4166666666666661</v>
      </c>
      <c r="E17" s="13">
        <v>10</v>
      </c>
      <c r="F17" s="20">
        <v>71.75</v>
      </c>
      <c r="G17" s="13">
        <v>49</v>
      </c>
      <c r="H17" s="20">
        <v>40.25</v>
      </c>
      <c r="I17" s="13">
        <v>30</v>
      </c>
      <c r="J17" s="20">
        <v>9.9166666666666679</v>
      </c>
      <c r="K17" s="13">
        <v>4</v>
      </c>
      <c r="L17" s="13">
        <v>216</v>
      </c>
      <c r="M17" s="10"/>
    </row>
    <row r="18" spans="1:13" ht="15.75" thickBot="1" x14ac:dyDescent="0.3">
      <c r="A18" s="11" t="s">
        <v>19</v>
      </c>
      <c r="B18" s="21">
        <v>33.25</v>
      </c>
      <c r="C18" s="14">
        <v>23</v>
      </c>
      <c r="D18" s="21">
        <v>6.4166666666666661</v>
      </c>
      <c r="E18" s="14">
        <v>7</v>
      </c>
      <c r="F18" s="21">
        <v>78.166666666666657</v>
      </c>
      <c r="G18" s="14">
        <v>69</v>
      </c>
      <c r="H18" s="21">
        <v>43.75</v>
      </c>
      <c r="I18" s="14">
        <v>39</v>
      </c>
      <c r="J18" s="21">
        <v>11.666666666666668</v>
      </c>
      <c r="K18" s="14">
        <v>10</v>
      </c>
      <c r="L18" s="14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453" priority="68">
      <formula>$B$6&lt;$A$6</formula>
    </cfRule>
  </conditionalFormatting>
  <conditionalFormatting sqref="C8">
    <cfRule type="expression" dxfId="452" priority="67">
      <formula>$C$8&gt;$B$8</formula>
    </cfRule>
  </conditionalFormatting>
  <conditionalFormatting sqref="E8">
    <cfRule type="cellIs" dxfId="451" priority="55" operator="greaterThan">
      <formula>$D$8</formula>
    </cfRule>
    <cfRule type="expression" dxfId="450" priority="66">
      <formula>$E$8&gt;$D$8</formula>
    </cfRule>
  </conditionalFormatting>
  <conditionalFormatting sqref="C9">
    <cfRule type="expression" dxfId="449" priority="65">
      <formula>$C$9&gt;$B$9</formula>
    </cfRule>
  </conditionalFormatting>
  <conditionalFormatting sqref="C10">
    <cfRule type="expression" dxfId="448" priority="64">
      <formula>$C$10&gt;$B$10</formula>
    </cfRule>
  </conditionalFormatting>
  <conditionalFormatting sqref="C11">
    <cfRule type="expression" dxfId="447" priority="63">
      <formula>$C$11&gt;$B$11</formula>
    </cfRule>
  </conditionalFormatting>
  <conditionalFormatting sqref="C12">
    <cfRule type="expression" dxfId="446" priority="62">
      <formula>$C$12&gt;$B$12</formula>
    </cfRule>
  </conditionalFormatting>
  <conditionalFormatting sqref="C13">
    <cfRule type="expression" dxfId="445" priority="61">
      <formula>$C$13&gt;$B$13</formula>
    </cfRule>
  </conditionalFormatting>
  <conditionalFormatting sqref="C14">
    <cfRule type="expression" dxfId="444" priority="60">
      <formula>$C$14&gt;$B$14</formula>
    </cfRule>
  </conditionalFormatting>
  <conditionalFormatting sqref="C16">
    <cfRule type="expression" dxfId="443" priority="59">
      <formula>$C$16&gt;$B$16</formula>
    </cfRule>
  </conditionalFormatting>
  <conditionalFormatting sqref="C17">
    <cfRule type="expression" dxfId="442" priority="58">
      <formula>$C$17&gt;$B$17</formula>
    </cfRule>
  </conditionalFormatting>
  <conditionalFormatting sqref="C18">
    <cfRule type="expression" dxfId="441" priority="57">
      <formula>$C$18&gt;$B$18</formula>
    </cfRule>
  </conditionalFormatting>
  <conditionalFormatting sqref="E7">
    <cfRule type="cellIs" dxfId="440" priority="56" operator="greaterThan">
      <formula>$D$7</formula>
    </cfRule>
  </conditionalFormatting>
  <conditionalFormatting sqref="E9:E17">
    <cfRule type="cellIs" dxfId="439" priority="54" operator="greaterThan">
      <formula>$D$9</formula>
    </cfRule>
  </conditionalFormatting>
  <conditionalFormatting sqref="G7">
    <cfRule type="cellIs" dxfId="438" priority="53" operator="lessThan">
      <formula>$F$7</formula>
    </cfRule>
  </conditionalFormatting>
  <conditionalFormatting sqref="G8">
    <cfRule type="cellIs" dxfId="437" priority="48" operator="lessThan">
      <formula>$F$8</formula>
    </cfRule>
    <cfRule type="cellIs" dxfId="436" priority="52" operator="lessThan">
      <formula>$F$9</formula>
    </cfRule>
  </conditionalFormatting>
  <conditionalFormatting sqref="G9">
    <cfRule type="cellIs" dxfId="435" priority="51" operator="lessThan">
      <formula>$F$10</formula>
    </cfRule>
  </conditionalFormatting>
  <conditionalFormatting sqref="G11">
    <cfRule type="cellIs" dxfId="434" priority="5" operator="lessThan">
      <formula>$F$11</formula>
    </cfRule>
    <cfRule type="cellIs" dxfId="433" priority="50" operator="lessThan">
      <formula>$F$12</formula>
    </cfRule>
  </conditionalFormatting>
  <conditionalFormatting sqref="G13">
    <cfRule type="cellIs" dxfId="432" priority="47" operator="lessThan">
      <formula>$F$13</formula>
    </cfRule>
    <cfRule type="cellIs" dxfId="431" priority="69" operator="lessThan">
      <formula>$F$14</formula>
    </cfRule>
  </conditionalFormatting>
  <conditionalFormatting sqref="G14">
    <cfRule type="cellIs" dxfId="430" priority="46" operator="lessThan">
      <formula>$F$14</formula>
    </cfRule>
  </conditionalFormatting>
  <conditionalFormatting sqref="I7">
    <cfRule type="cellIs" dxfId="429" priority="45" operator="lessThan">
      <formula>$H$7</formula>
    </cfRule>
  </conditionalFormatting>
  <conditionalFormatting sqref="I8">
    <cfRule type="cellIs" dxfId="428" priority="44" operator="lessThan">
      <formula>$H$8</formula>
    </cfRule>
  </conditionalFormatting>
  <conditionalFormatting sqref="I9">
    <cfRule type="cellIs" dxfId="427" priority="43" operator="lessThan">
      <formula>$H$9</formula>
    </cfRule>
  </conditionalFormatting>
  <conditionalFormatting sqref="I10">
    <cfRule type="cellIs" dxfId="426" priority="42" operator="lessThan">
      <formula>$H$10</formula>
    </cfRule>
  </conditionalFormatting>
  <conditionalFormatting sqref="I11">
    <cfRule type="cellIs" dxfId="425" priority="41" operator="lessThan">
      <formula>$H$11</formula>
    </cfRule>
  </conditionalFormatting>
  <conditionalFormatting sqref="I12">
    <cfRule type="cellIs" dxfId="424" priority="40" operator="lessThan">
      <formula>$H$12</formula>
    </cfRule>
  </conditionalFormatting>
  <conditionalFormatting sqref="I13">
    <cfRule type="cellIs" dxfId="423" priority="39" operator="lessThan">
      <formula>$H$13</formula>
    </cfRule>
  </conditionalFormatting>
  <conditionalFormatting sqref="I14">
    <cfRule type="cellIs" dxfId="422" priority="38" operator="lessThan">
      <formula>$H$14</formula>
    </cfRule>
  </conditionalFormatting>
  <conditionalFormatting sqref="G16">
    <cfRule type="cellIs" dxfId="421" priority="37" operator="lessThan">
      <formula>$F$16</formula>
    </cfRule>
  </conditionalFormatting>
  <conditionalFormatting sqref="G17">
    <cfRule type="cellIs" dxfId="420" priority="36" operator="lessThan">
      <formula>$F$17</formula>
    </cfRule>
  </conditionalFormatting>
  <conditionalFormatting sqref="G18">
    <cfRule type="cellIs" dxfId="419" priority="35" operator="lessThan">
      <formula>$F$18</formula>
    </cfRule>
  </conditionalFormatting>
  <conditionalFormatting sqref="I16">
    <cfRule type="cellIs" dxfId="418" priority="34" operator="lessThan">
      <formula>$H$16</formula>
    </cfRule>
  </conditionalFormatting>
  <conditionalFormatting sqref="I17">
    <cfRule type="cellIs" dxfId="417" priority="33" operator="lessThan">
      <formula>$H$17</formula>
    </cfRule>
  </conditionalFormatting>
  <conditionalFormatting sqref="I18">
    <cfRule type="cellIs" dxfId="416" priority="32" operator="lessThan">
      <formula>$H$18</formula>
    </cfRule>
  </conditionalFormatting>
  <conditionalFormatting sqref="K7">
    <cfRule type="cellIs" dxfId="415" priority="31" operator="greaterThan">
      <formula>$J$7</formula>
    </cfRule>
  </conditionalFormatting>
  <conditionalFormatting sqref="K8">
    <cfRule type="cellIs" dxfId="414" priority="30" operator="greaterThan">
      <formula>$J$8</formula>
    </cfRule>
  </conditionalFormatting>
  <conditionalFormatting sqref="K9">
    <cfRule type="cellIs" dxfId="413" priority="29" operator="greaterThan">
      <formula>$J$9</formula>
    </cfRule>
  </conditionalFormatting>
  <conditionalFormatting sqref="K10">
    <cfRule type="cellIs" dxfId="412" priority="28" operator="greaterThan">
      <formula>$J$10</formula>
    </cfRule>
  </conditionalFormatting>
  <conditionalFormatting sqref="K11">
    <cfRule type="cellIs" dxfId="411" priority="27" operator="greaterThan">
      <formula>$J$11</formula>
    </cfRule>
  </conditionalFormatting>
  <conditionalFormatting sqref="K12">
    <cfRule type="cellIs" dxfId="410" priority="26" operator="greaterThan">
      <formula>$J$12</formula>
    </cfRule>
  </conditionalFormatting>
  <conditionalFormatting sqref="K13">
    <cfRule type="cellIs" dxfId="409" priority="25" operator="greaterThan">
      <formula>$J$13</formula>
    </cfRule>
  </conditionalFormatting>
  <conditionalFormatting sqref="K14">
    <cfRule type="cellIs" dxfId="408" priority="24" operator="greaterThan">
      <formula>$J$14</formula>
    </cfRule>
  </conditionalFormatting>
  <conditionalFormatting sqref="K16">
    <cfRule type="cellIs" dxfId="407" priority="9" operator="greaterThan">
      <formula>$J$16</formula>
    </cfRule>
    <cfRule type="cellIs" dxfId="406" priority="23" operator="greaterThan">
      <formula>$J$16</formula>
    </cfRule>
  </conditionalFormatting>
  <conditionalFormatting sqref="K17">
    <cfRule type="cellIs" dxfId="405" priority="8" operator="greaterThan">
      <formula>$J$17</formula>
    </cfRule>
    <cfRule type="cellIs" dxfId="404" priority="22" operator="greaterThan">
      <formula>$J$17</formula>
    </cfRule>
  </conditionalFormatting>
  <conditionalFormatting sqref="K18">
    <cfRule type="cellIs" dxfId="403" priority="7" operator="greaterThan">
      <formula>$J$18</formula>
    </cfRule>
    <cfRule type="cellIs" dxfId="402" priority="21" operator="greaterThan">
      <formula>$J$18</formula>
    </cfRule>
  </conditionalFormatting>
  <conditionalFormatting sqref="M7">
    <cfRule type="cellIs" dxfId="401" priority="20" operator="lessThan">
      <formula>$L$7</formula>
    </cfRule>
  </conditionalFormatting>
  <conditionalFormatting sqref="M8">
    <cfRule type="cellIs" dxfId="400" priority="19" operator="lessThan">
      <formula>$L$8</formula>
    </cfRule>
  </conditionalFormatting>
  <conditionalFormatting sqref="M9">
    <cfRule type="cellIs" dxfId="399" priority="18" operator="lessThan">
      <formula>$L$9</formula>
    </cfRule>
  </conditionalFormatting>
  <conditionalFormatting sqref="M10">
    <cfRule type="cellIs" dxfId="398" priority="17" operator="lessThan">
      <formula>$L$10</formula>
    </cfRule>
  </conditionalFormatting>
  <conditionalFormatting sqref="M11">
    <cfRule type="cellIs" dxfId="397" priority="16" operator="lessThan">
      <formula>$L$11</formula>
    </cfRule>
  </conditionalFormatting>
  <conditionalFormatting sqref="M12">
    <cfRule type="cellIs" dxfId="396" priority="15" operator="lessThan">
      <formula>$L$12</formula>
    </cfRule>
  </conditionalFormatting>
  <conditionalFormatting sqref="M13">
    <cfRule type="cellIs" dxfId="395" priority="14" operator="lessThan">
      <formula>$L$13</formula>
    </cfRule>
  </conditionalFormatting>
  <conditionalFormatting sqref="M14">
    <cfRule type="cellIs" dxfId="394" priority="13" operator="lessThan">
      <formula>$L$14</formula>
    </cfRule>
  </conditionalFormatting>
  <conditionalFormatting sqref="M16">
    <cfRule type="cellIs" dxfId="393" priority="12" operator="lessThan">
      <formula>$L$16</formula>
    </cfRule>
  </conditionalFormatting>
  <conditionalFormatting sqref="M17">
    <cfRule type="cellIs" dxfId="392" priority="11" operator="lessThan">
      <formula>$L$17</formula>
    </cfRule>
  </conditionalFormatting>
  <conditionalFormatting sqref="M18">
    <cfRule type="cellIs" dxfId="391" priority="10" operator="lessThan">
      <formula>$L$18</formula>
    </cfRule>
  </conditionalFormatting>
  <conditionalFormatting sqref="G10">
    <cfRule type="cellIs" dxfId="390" priority="6" operator="lessThan">
      <formula>$F$10</formula>
    </cfRule>
  </conditionalFormatting>
  <conditionalFormatting sqref="C7">
    <cfRule type="cellIs" dxfId="389" priority="4" operator="greaterThan">
      <formula>$B$7</formula>
    </cfRule>
  </conditionalFormatting>
  <conditionalFormatting sqref="E18">
    <cfRule type="cellIs" dxfId="388" priority="2" operator="greaterThan">
      <formula>$D$18</formula>
    </cfRule>
  </conditionalFormatting>
  <conditionalFormatting sqref="G12">
    <cfRule type="cellIs" dxfId="387" priority="1" operator="lessThan">
      <formula>$F$12</formula>
    </cfRule>
  </conditionalFormatting>
  <pageMargins left="0.25" right="0.25" top="0.75" bottom="0.75" header="0.3" footer="0.3"/>
  <pageSetup paperSize="9" scale="97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4:M18"/>
  <sheetViews>
    <sheetView workbookViewId="0">
      <selection activeCell="L26" sqref="L26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22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>
        <v>316.66666666666669</v>
      </c>
      <c r="C7" s="7"/>
      <c r="D7" s="19">
        <v>63.333333333333336</v>
      </c>
      <c r="E7" s="7"/>
      <c r="F7" s="19">
        <v>738.66666666666663</v>
      </c>
      <c r="G7" s="7"/>
      <c r="H7" s="19">
        <v>412.66666666666669</v>
      </c>
      <c r="I7" s="7"/>
      <c r="J7" s="19">
        <v>128.66666666666666</v>
      </c>
      <c r="K7" s="7"/>
      <c r="L7" s="7">
        <v>3397</v>
      </c>
      <c r="M7" s="8"/>
    </row>
    <row r="8" spans="1:13" x14ac:dyDescent="0.25">
      <c r="A8" s="9" t="s">
        <v>10</v>
      </c>
      <c r="B8" s="20">
        <v>74.666666666666671</v>
      </c>
      <c r="C8" s="1"/>
      <c r="D8" s="20">
        <v>14.666666666666666</v>
      </c>
      <c r="E8" s="1"/>
      <c r="F8" s="20">
        <v>181.33333333333334</v>
      </c>
      <c r="G8" s="1"/>
      <c r="H8" s="20">
        <v>101.33333333333333</v>
      </c>
      <c r="I8" s="1"/>
      <c r="J8" s="20">
        <v>31.333333333333332</v>
      </c>
      <c r="K8" s="1"/>
      <c r="L8" s="1">
        <v>754</v>
      </c>
      <c r="M8" s="10"/>
    </row>
    <row r="9" spans="1:13" x14ac:dyDescent="0.25">
      <c r="A9" s="9" t="s">
        <v>11</v>
      </c>
      <c r="B9" s="20">
        <v>38</v>
      </c>
      <c r="C9" s="1"/>
      <c r="D9" s="20">
        <v>7.333333333333333</v>
      </c>
      <c r="E9" s="1"/>
      <c r="F9" s="20">
        <v>88.666666666666671</v>
      </c>
      <c r="G9" s="1"/>
      <c r="H9" s="20">
        <v>50</v>
      </c>
      <c r="I9" s="1"/>
      <c r="J9" s="20">
        <v>16</v>
      </c>
      <c r="K9" s="1"/>
      <c r="L9" s="1">
        <v>227</v>
      </c>
      <c r="M9" s="10"/>
    </row>
    <row r="10" spans="1:13" x14ac:dyDescent="0.25">
      <c r="A10" s="9" t="s">
        <v>12</v>
      </c>
      <c r="B10" s="20">
        <v>41.333333333333336</v>
      </c>
      <c r="C10" s="1"/>
      <c r="D10" s="20">
        <v>8</v>
      </c>
      <c r="E10" s="1"/>
      <c r="F10" s="20">
        <v>100</v>
      </c>
      <c r="G10" s="1"/>
      <c r="H10" s="20">
        <v>56</v>
      </c>
      <c r="I10" s="1"/>
      <c r="J10" s="20">
        <v>18</v>
      </c>
      <c r="K10" s="1"/>
      <c r="L10" s="1">
        <v>828</v>
      </c>
      <c r="M10" s="10"/>
    </row>
    <row r="11" spans="1:13" x14ac:dyDescent="0.25">
      <c r="A11" s="9" t="s">
        <v>13</v>
      </c>
      <c r="B11" s="20">
        <v>86.666666666666671</v>
      </c>
      <c r="C11" s="1"/>
      <c r="D11" s="20">
        <v>17.333333333333332</v>
      </c>
      <c r="E11" s="1"/>
      <c r="F11" s="20">
        <v>206</v>
      </c>
      <c r="G11" s="1"/>
      <c r="H11" s="20">
        <v>115.33333333333333</v>
      </c>
      <c r="I11" s="1"/>
      <c r="J11" s="20">
        <v>41.333333333333336</v>
      </c>
      <c r="K11" s="1"/>
      <c r="L11" s="1">
        <v>1151</v>
      </c>
      <c r="M11" s="10"/>
    </row>
    <row r="12" spans="1:13" x14ac:dyDescent="0.25">
      <c r="A12" s="9" t="s">
        <v>14</v>
      </c>
      <c r="B12" s="20">
        <v>26</v>
      </c>
      <c r="C12" s="1"/>
      <c r="D12" s="20">
        <v>5.333333333333333</v>
      </c>
      <c r="E12" s="1"/>
      <c r="F12" s="20">
        <v>64</v>
      </c>
      <c r="G12" s="1"/>
      <c r="H12" s="20">
        <v>36</v>
      </c>
      <c r="I12" s="1"/>
      <c r="J12" s="20">
        <v>10</v>
      </c>
      <c r="K12" s="1"/>
      <c r="L12" s="1">
        <v>157</v>
      </c>
      <c r="M12" s="10"/>
    </row>
    <row r="13" spans="1:13" x14ac:dyDescent="0.25">
      <c r="A13" s="9" t="s">
        <v>15</v>
      </c>
      <c r="B13" s="20">
        <v>30</v>
      </c>
      <c r="C13" s="1"/>
      <c r="D13" s="20">
        <v>6</v>
      </c>
      <c r="E13" s="1"/>
      <c r="F13" s="20">
        <v>74.666666666666671</v>
      </c>
      <c r="G13" s="1"/>
      <c r="H13" s="20">
        <v>42</v>
      </c>
      <c r="I13" s="1"/>
      <c r="J13" s="20">
        <v>12</v>
      </c>
      <c r="K13" s="1"/>
      <c r="L13" s="1">
        <v>280</v>
      </c>
      <c r="M13" s="10"/>
    </row>
    <row r="14" spans="1:13" x14ac:dyDescent="0.25">
      <c r="A14" s="9" t="s">
        <v>16</v>
      </c>
      <c r="B14" s="20">
        <v>3.3333333333333335</v>
      </c>
      <c r="C14" s="1"/>
      <c r="D14" s="20">
        <v>0.66666666666666663</v>
      </c>
      <c r="E14" s="1"/>
      <c r="F14" s="20">
        <v>16.666666666666668</v>
      </c>
      <c r="G14" s="1"/>
      <c r="H14" s="20">
        <v>9.3333333333333339</v>
      </c>
      <c r="I14" s="1"/>
      <c r="J14" s="20">
        <v>5.333333333333333</v>
      </c>
      <c r="K14" s="1"/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>
        <v>75.333333333333329</v>
      </c>
      <c r="C16" s="1"/>
      <c r="D16" s="20">
        <v>15.333333333333334</v>
      </c>
      <c r="E16" s="1"/>
      <c r="F16" s="20">
        <v>176.66666666666666</v>
      </c>
      <c r="G16" s="1"/>
      <c r="H16" s="20">
        <v>98.666666666666671</v>
      </c>
      <c r="I16" s="1"/>
      <c r="J16" s="20">
        <v>31.333333333333332</v>
      </c>
      <c r="K16" s="1"/>
      <c r="L16" s="1">
        <v>785</v>
      </c>
      <c r="M16" s="10"/>
    </row>
    <row r="17" spans="1:13" x14ac:dyDescent="0.25">
      <c r="A17" s="9" t="s">
        <v>18</v>
      </c>
      <c r="B17" s="20">
        <v>35.333333333333336</v>
      </c>
      <c r="C17" s="1"/>
      <c r="D17" s="20">
        <v>7.333333333333333</v>
      </c>
      <c r="E17" s="1"/>
      <c r="F17" s="20">
        <v>82</v>
      </c>
      <c r="G17" s="1"/>
      <c r="H17" s="20">
        <v>46</v>
      </c>
      <c r="I17" s="1"/>
      <c r="J17" s="20">
        <v>11.333333333333334</v>
      </c>
      <c r="K17" s="1"/>
      <c r="L17" s="1">
        <v>216</v>
      </c>
      <c r="M17" s="10"/>
    </row>
    <row r="18" spans="1:13" ht="15.75" thickBot="1" x14ac:dyDescent="0.3">
      <c r="A18" s="11" t="s">
        <v>19</v>
      </c>
      <c r="B18" s="21">
        <v>38</v>
      </c>
      <c r="C18" s="2"/>
      <c r="D18" s="21">
        <v>7.333333333333333</v>
      </c>
      <c r="E18" s="2"/>
      <c r="F18" s="21">
        <v>89.333333333333329</v>
      </c>
      <c r="G18" s="2"/>
      <c r="H18" s="21">
        <v>50</v>
      </c>
      <c r="I18" s="2"/>
      <c r="J18" s="21">
        <v>13.333333333333334</v>
      </c>
      <c r="K18" s="2"/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386" priority="65">
      <formula>$B$6&lt;$A$6</formula>
    </cfRule>
  </conditionalFormatting>
  <conditionalFormatting sqref="C8">
    <cfRule type="expression" dxfId="385" priority="64">
      <formula>$C$8&gt;$B$8</formula>
    </cfRule>
  </conditionalFormatting>
  <conditionalFormatting sqref="E8">
    <cfRule type="cellIs" dxfId="384" priority="52" operator="greaterThan">
      <formula>$D$8</formula>
    </cfRule>
    <cfRule type="expression" dxfId="383" priority="63">
      <formula>$E$8&gt;$D$8</formula>
    </cfRule>
  </conditionalFormatting>
  <conditionalFormatting sqref="C9">
    <cfRule type="expression" dxfId="382" priority="62">
      <formula>$C$9&gt;$B$9</formula>
    </cfRule>
  </conditionalFormatting>
  <conditionalFormatting sqref="C10">
    <cfRule type="expression" dxfId="381" priority="61">
      <formula>$C$10&gt;$B$10</formula>
    </cfRule>
  </conditionalFormatting>
  <conditionalFormatting sqref="C11">
    <cfRule type="expression" dxfId="380" priority="60">
      <formula>$C$11&gt;$B$11</formula>
    </cfRule>
  </conditionalFormatting>
  <conditionalFormatting sqref="C12">
    <cfRule type="expression" dxfId="379" priority="59">
      <formula>$C$12&gt;$B$12</formula>
    </cfRule>
  </conditionalFormatting>
  <conditionalFormatting sqref="C13">
    <cfRule type="expression" dxfId="378" priority="58">
      <formula>$C$13&gt;$B$13</formula>
    </cfRule>
  </conditionalFormatting>
  <conditionalFormatting sqref="C14">
    <cfRule type="expression" dxfId="377" priority="57">
      <formula>$C$14&gt;$B$14</formula>
    </cfRule>
  </conditionalFormatting>
  <conditionalFormatting sqref="C16">
    <cfRule type="expression" dxfId="376" priority="56">
      <formula>$C$16&gt;$B$16</formula>
    </cfRule>
  </conditionalFormatting>
  <conditionalFormatting sqref="C17">
    <cfRule type="expression" dxfId="375" priority="55">
      <formula>$C$17&gt;$B$17</formula>
    </cfRule>
  </conditionalFormatting>
  <conditionalFormatting sqref="C18">
    <cfRule type="expression" dxfId="374" priority="54">
      <formula>$C$18&gt;$B$18</formula>
    </cfRule>
  </conditionalFormatting>
  <conditionalFormatting sqref="E7">
    <cfRule type="cellIs" dxfId="373" priority="53" operator="greaterThan">
      <formula>$D$7</formula>
    </cfRule>
  </conditionalFormatting>
  <conditionalFormatting sqref="E9:E18">
    <cfRule type="cellIs" dxfId="372" priority="51" operator="greaterThan">
      <formula>$D$9</formula>
    </cfRule>
  </conditionalFormatting>
  <conditionalFormatting sqref="G7">
    <cfRule type="cellIs" dxfId="371" priority="50" operator="lessThan">
      <formula>$F$7</formula>
    </cfRule>
  </conditionalFormatting>
  <conditionalFormatting sqref="G8">
    <cfRule type="cellIs" dxfId="370" priority="45" operator="lessThan">
      <formula>$F$8</formula>
    </cfRule>
    <cfRule type="cellIs" dxfId="369" priority="49" operator="lessThan">
      <formula>$F$9</formula>
    </cfRule>
  </conditionalFormatting>
  <conditionalFormatting sqref="G9">
    <cfRule type="cellIs" dxfId="368" priority="48" operator="lessThan">
      <formula>$F$10</formula>
    </cfRule>
  </conditionalFormatting>
  <conditionalFormatting sqref="G11">
    <cfRule type="cellIs" dxfId="367" priority="2" operator="lessThan">
      <formula>$F$11</formula>
    </cfRule>
    <cfRule type="cellIs" dxfId="366" priority="47" operator="lessThan">
      <formula>$F$12</formula>
    </cfRule>
  </conditionalFormatting>
  <conditionalFormatting sqref="G12">
    <cfRule type="cellIs" dxfId="365" priority="46" operator="lessThan">
      <formula>$F$13</formula>
    </cfRule>
  </conditionalFormatting>
  <conditionalFormatting sqref="G13">
    <cfRule type="cellIs" dxfId="364" priority="44" operator="lessThan">
      <formula>$F$13</formula>
    </cfRule>
    <cfRule type="cellIs" dxfId="363" priority="66" operator="lessThan">
      <formula>$F$14</formula>
    </cfRule>
  </conditionalFormatting>
  <conditionalFormatting sqref="G14">
    <cfRule type="cellIs" dxfId="362" priority="43" operator="lessThan">
      <formula>$F$14</formula>
    </cfRule>
  </conditionalFormatting>
  <conditionalFormatting sqref="I7">
    <cfRule type="cellIs" dxfId="361" priority="42" operator="lessThan">
      <formula>$H$7</formula>
    </cfRule>
  </conditionalFormatting>
  <conditionalFormatting sqref="I8">
    <cfRule type="cellIs" dxfId="360" priority="41" operator="lessThan">
      <formula>$H$8</formula>
    </cfRule>
  </conditionalFormatting>
  <conditionalFormatting sqref="I9">
    <cfRule type="cellIs" dxfId="359" priority="40" operator="lessThan">
      <formula>$H$9</formula>
    </cfRule>
  </conditionalFormatting>
  <conditionalFormatting sqref="I10">
    <cfRule type="cellIs" dxfId="358" priority="39" operator="lessThan">
      <formula>$H$10</formula>
    </cfRule>
  </conditionalFormatting>
  <conditionalFormatting sqref="I11">
    <cfRule type="cellIs" dxfId="357" priority="38" operator="lessThan">
      <formula>$H$11</formula>
    </cfRule>
  </conditionalFormatting>
  <conditionalFormatting sqref="I12">
    <cfRule type="cellIs" dxfId="356" priority="37" operator="lessThan">
      <formula>$H$12</formula>
    </cfRule>
  </conditionalFormatting>
  <conditionalFormatting sqref="I13">
    <cfRule type="cellIs" dxfId="355" priority="36" operator="lessThan">
      <formula>$H$13</formula>
    </cfRule>
  </conditionalFormatting>
  <conditionalFormatting sqref="I14">
    <cfRule type="cellIs" dxfId="354" priority="35" operator="lessThan">
      <formula>$H$14</formula>
    </cfRule>
  </conditionalFormatting>
  <conditionalFormatting sqref="G16">
    <cfRule type="cellIs" dxfId="353" priority="34" operator="lessThan">
      <formula>$F$16</formula>
    </cfRule>
  </conditionalFormatting>
  <conditionalFormatting sqref="G17">
    <cfRule type="cellIs" dxfId="352" priority="33" operator="lessThan">
      <formula>$F$17</formula>
    </cfRule>
  </conditionalFormatting>
  <conditionalFormatting sqref="G18">
    <cfRule type="cellIs" dxfId="351" priority="32" operator="lessThan">
      <formula>$F$18</formula>
    </cfRule>
  </conditionalFormatting>
  <conditionalFormatting sqref="I16">
    <cfRule type="cellIs" dxfId="350" priority="31" operator="lessThan">
      <formula>$H$16</formula>
    </cfRule>
  </conditionalFormatting>
  <conditionalFormatting sqref="I17">
    <cfRule type="cellIs" dxfId="349" priority="30" operator="lessThan">
      <formula>$H$17</formula>
    </cfRule>
  </conditionalFormatting>
  <conditionalFormatting sqref="I18">
    <cfRule type="cellIs" dxfId="348" priority="29" operator="lessThan">
      <formula>$H$18</formula>
    </cfRule>
  </conditionalFormatting>
  <conditionalFormatting sqref="K7">
    <cfRule type="cellIs" dxfId="347" priority="28" operator="greaterThan">
      <formula>$J$7</formula>
    </cfRule>
  </conditionalFormatting>
  <conditionalFormatting sqref="K8">
    <cfRule type="cellIs" dxfId="346" priority="27" operator="greaterThan">
      <formula>$J$8</formula>
    </cfRule>
  </conditionalFormatting>
  <conditionalFormatting sqref="K9">
    <cfRule type="cellIs" dxfId="345" priority="26" operator="greaterThan">
      <formula>$J$9</formula>
    </cfRule>
  </conditionalFormatting>
  <conditionalFormatting sqref="K10">
    <cfRule type="cellIs" dxfId="344" priority="25" operator="greaterThan">
      <formula>$J$10</formula>
    </cfRule>
  </conditionalFormatting>
  <conditionalFormatting sqref="K11">
    <cfRule type="cellIs" dxfId="343" priority="24" operator="greaterThan">
      <formula>$J$11</formula>
    </cfRule>
  </conditionalFormatting>
  <conditionalFormatting sqref="K12">
    <cfRule type="cellIs" dxfId="342" priority="23" operator="greaterThan">
      <formula>$J$12</formula>
    </cfRule>
  </conditionalFormatting>
  <conditionalFormatting sqref="K13">
    <cfRule type="cellIs" dxfId="341" priority="22" operator="greaterThan">
      <formula>$J$13</formula>
    </cfRule>
  </conditionalFormatting>
  <conditionalFormatting sqref="K14">
    <cfRule type="cellIs" dxfId="340" priority="21" operator="greaterThan">
      <formula>$J$14</formula>
    </cfRule>
  </conditionalFormatting>
  <conditionalFormatting sqref="K16">
    <cfRule type="cellIs" dxfId="339" priority="6" operator="greaterThan">
      <formula>$J$16</formula>
    </cfRule>
    <cfRule type="cellIs" dxfId="338" priority="20" operator="greaterThan">
      <formula>$J$16</formula>
    </cfRule>
  </conditionalFormatting>
  <conditionalFormatting sqref="K17">
    <cfRule type="cellIs" dxfId="337" priority="5" operator="greaterThan">
      <formula>$J$17</formula>
    </cfRule>
    <cfRule type="cellIs" dxfId="336" priority="19" operator="greaterThan">
      <formula>$J$17</formula>
    </cfRule>
  </conditionalFormatting>
  <conditionalFormatting sqref="K18">
    <cfRule type="cellIs" dxfId="335" priority="4" operator="greaterThan">
      <formula>$J$18</formula>
    </cfRule>
    <cfRule type="cellIs" dxfId="334" priority="18" operator="greaterThan">
      <formula>$J$18</formula>
    </cfRule>
  </conditionalFormatting>
  <conditionalFormatting sqref="M7">
    <cfRule type="cellIs" dxfId="333" priority="17" operator="lessThan">
      <formula>$L$7</formula>
    </cfRule>
  </conditionalFormatting>
  <conditionalFormatting sqref="M8">
    <cfRule type="cellIs" dxfId="332" priority="16" operator="lessThan">
      <formula>$L$8</formula>
    </cfRule>
  </conditionalFormatting>
  <conditionalFormatting sqref="M9">
    <cfRule type="cellIs" dxfId="331" priority="15" operator="lessThan">
      <formula>$L$9</formula>
    </cfRule>
  </conditionalFormatting>
  <conditionalFormatting sqref="M10">
    <cfRule type="cellIs" dxfId="330" priority="14" operator="lessThan">
      <formula>$L$10</formula>
    </cfRule>
  </conditionalFormatting>
  <conditionalFormatting sqref="M11">
    <cfRule type="cellIs" dxfId="329" priority="13" operator="lessThan">
      <formula>$L$11</formula>
    </cfRule>
  </conditionalFormatting>
  <conditionalFormatting sqref="M12">
    <cfRule type="cellIs" dxfId="328" priority="12" operator="lessThan">
      <formula>$L$12</formula>
    </cfRule>
  </conditionalFormatting>
  <conditionalFormatting sqref="M13">
    <cfRule type="cellIs" dxfId="327" priority="11" operator="lessThan">
      <formula>$L$13</formula>
    </cfRule>
  </conditionalFormatting>
  <conditionalFormatting sqref="M14">
    <cfRule type="cellIs" dxfId="326" priority="10" operator="lessThan">
      <formula>$L$14</formula>
    </cfRule>
  </conditionalFormatting>
  <conditionalFormatting sqref="M16">
    <cfRule type="cellIs" dxfId="325" priority="9" operator="lessThan">
      <formula>$L$16</formula>
    </cfRule>
  </conditionalFormatting>
  <conditionalFormatting sqref="M17">
    <cfRule type="cellIs" dxfId="324" priority="8" operator="lessThan">
      <formula>$L$17</formula>
    </cfRule>
  </conditionalFormatting>
  <conditionalFormatting sqref="M18">
    <cfRule type="cellIs" dxfId="323" priority="7" operator="lessThan">
      <formula>$L$18</formula>
    </cfRule>
  </conditionalFormatting>
  <conditionalFormatting sqref="G10">
    <cfRule type="cellIs" dxfId="322" priority="3" operator="lessThan">
      <formula>$F$10</formula>
    </cfRule>
  </conditionalFormatting>
  <conditionalFormatting sqref="C7">
    <cfRule type="cellIs" dxfId="321" priority="1" operator="greaterThan">
      <formula>$B$7</formula>
    </cfRule>
  </conditionalFormatting>
  <pageMargins left="0.7" right="0.7" top="0.75" bottom="0.75" header="0.3" footer="0.3"/>
  <pageSetup paperSize="9" scale="8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4:M18"/>
  <sheetViews>
    <sheetView workbookViewId="0">
      <selection activeCell="K27" sqref="K27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23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/>
      <c r="C7" s="7"/>
      <c r="D7" s="19"/>
      <c r="E7" s="7"/>
      <c r="F7" s="19"/>
      <c r="G7" s="7"/>
      <c r="H7" s="19"/>
      <c r="I7" s="7"/>
      <c r="J7" s="19"/>
      <c r="K7" s="7"/>
      <c r="L7" s="7">
        <v>3397</v>
      </c>
      <c r="M7" s="8"/>
    </row>
    <row r="8" spans="1:13" x14ac:dyDescent="0.25">
      <c r="A8" s="9" t="s">
        <v>10</v>
      </c>
      <c r="B8" s="20"/>
      <c r="C8" s="1"/>
      <c r="D8" s="20"/>
      <c r="E8" s="1"/>
      <c r="F8" s="20"/>
      <c r="G8" s="1"/>
      <c r="H8" s="20"/>
      <c r="I8" s="1"/>
      <c r="J8" s="20"/>
      <c r="K8" s="1"/>
      <c r="L8" s="1">
        <v>754</v>
      </c>
      <c r="M8" s="10"/>
    </row>
    <row r="9" spans="1:13" x14ac:dyDescent="0.25">
      <c r="A9" s="9" t="s">
        <v>11</v>
      </c>
      <c r="B9" s="20"/>
      <c r="C9" s="1"/>
      <c r="D9" s="20"/>
      <c r="E9" s="1"/>
      <c r="F9" s="20"/>
      <c r="G9" s="1"/>
      <c r="H9" s="20"/>
      <c r="I9" s="1"/>
      <c r="J9" s="20"/>
      <c r="K9" s="1"/>
      <c r="L9" s="1">
        <v>227</v>
      </c>
      <c r="M9" s="10"/>
    </row>
    <row r="10" spans="1:13" x14ac:dyDescent="0.25">
      <c r="A10" s="9" t="s">
        <v>12</v>
      </c>
      <c r="B10" s="20"/>
      <c r="C10" s="1"/>
      <c r="D10" s="20"/>
      <c r="E10" s="1"/>
      <c r="F10" s="20"/>
      <c r="G10" s="1"/>
      <c r="H10" s="20"/>
      <c r="I10" s="1"/>
      <c r="J10" s="20"/>
      <c r="K10" s="1"/>
      <c r="L10" s="1">
        <v>828</v>
      </c>
      <c r="M10" s="10"/>
    </row>
    <row r="11" spans="1:13" x14ac:dyDescent="0.25">
      <c r="A11" s="9" t="s">
        <v>13</v>
      </c>
      <c r="B11" s="20"/>
      <c r="C11" s="1"/>
      <c r="D11" s="20"/>
      <c r="E11" s="1"/>
      <c r="F11" s="20"/>
      <c r="G11" s="1"/>
      <c r="H11" s="20"/>
      <c r="I11" s="1"/>
      <c r="J11" s="20"/>
      <c r="K11" s="1"/>
      <c r="L11" s="1">
        <v>1151</v>
      </c>
      <c r="M11" s="10"/>
    </row>
    <row r="12" spans="1:13" x14ac:dyDescent="0.25">
      <c r="A12" s="9" t="s">
        <v>14</v>
      </c>
      <c r="B12" s="20"/>
      <c r="C12" s="1"/>
      <c r="D12" s="20"/>
      <c r="E12" s="1"/>
      <c r="F12" s="20"/>
      <c r="G12" s="1"/>
      <c r="H12" s="20"/>
      <c r="I12" s="1"/>
      <c r="J12" s="20"/>
      <c r="K12" s="1"/>
      <c r="L12" s="1">
        <v>157</v>
      </c>
      <c r="M12" s="10"/>
    </row>
    <row r="13" spans="1:13" x14ac:dyDescent="0.25">
      <c r="A13" s="9" t="s">
        <v>15</v>
      </c>
      <c r="B13" s="20"/>
      <c r="C13" s="1"/>
      <c r="D13" s="20"/>
      <c r="E13" s="1"/>
      <c r="F13" s="20"/>
      <c r="G13" s="1"/>
      <c r="H13" s="20"/>
      <c r="I13" s="1"/>
      <c r="J13" s="20"/>
      <c r="K13" s="1"/>
      <c r="L13" s="1">
        <v>280</v>
      </c>
      <c r="M13" s="10"/>
    </row>
    <row r="14" spans="1:13" x14ac:dyDescent="0.25">
      <c r="A14" s="9" t="s">
        <v>16</v>
      </c>
      <c r="B14" s="20"/>
      <c r="C14" s="1"/>
      <c r="D14" s="20"/>
      <c r="E14" s="1"/>
      <c r="F14" s="20"/>
      <c r="G14" s="1"/>
      <c r="H14" s="20"/>
      <c r="I14" s="1"/>
      <c r="J14" s="20"/>
      <c r="K14" s="1"/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/>
      <c r="C16" s="1"/>
      <c r="D16" s="20"/>
      <c r="E16" s="1"/>
      <c r="F16" s="20"/>
      <c r="G16" s="1"/>
      <c r="H16" s="20"/>
      <c r="I16" s="1"/>
      <c r="J16" s="20"/>
      <c r="K16" s="1"/>
      <c r="L16" s="1">
        <v>785</v>
      </c>
      <c r="M16" s="10"/>
    </row>
    <row r="17" spans="1:13" x14ac:dyDescent="0.25">
      <c r="A17" s="9" t="s">
        <v>18</v>
      </c>
      <c r="B17" s="20"/>
      <c r="C17" s="1"/>
      <c r="D17" s="20"/>
      <c r="E17" s="1"/>
      <c r="F17" s="20"/>
      <c r="G17" s="1"/>
      <c r="H17" s="20"/>
      <c r="I17" s="1"/>
      <c r="J17" s="20"/>
      <c r="K17" s="1"/>
      <c r="L17" s="1">
        <v>216</v>
      </c>
      <c r="M17" s="10"/>
    </row>
    <row r="18" spans="1:13" ht="15.75" thickBot="1" x14ac:dyDescent="0.3">
      <c r="A18" s="11" t="s">
        <v>19</v>
      </c>
      <c r="B18" s="21"/>
      <c r="C18" s="2"/>
      <c r="D18" s="21"/>
      <c r="E18" s="2"/>
      <c r="F18" s="21"/>
      <c r="G18" s="2"/>
      <c r="H18" s="21"/>
      <c r="I18" s="2"/>
      <c r="J18" s="21"/>
      <c r="K18" s="2"/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320" priority="65">
      <formula>$B$6&lt;$A$6</formula>
    </cfRule>
  </conditionalFormatting>
  <conditionalFormatting sqref="C8">
    <cfRule type="expression" dxfId="319" priority="64">
      <formula>$C$8&gt;$B$8</formula>
    </cfRule>
  </conditionalFormatting>
  <conditionalFormatting sqref="E8">
    <cfRule type="cellIs" dxfId="318" priority="52" operator="greaterThan">
      <formula>$D$8</formula>
    </cfRule>
    <cfRule type="expression" dxfId="317" priority="63">
      <formula>$E$8&gt;$D$8</formula>
    </cfRule>
  </conditionalFormatting>
  <conditionalFormatting sqref="C9">
    <cfRule type="expression" dxfId="316" priority="62">
      <formula>$C$9&gt;$B$9</formula>
    </cfRule>
  </conditionalFormatting>
  <conditionalFormatting sqref="C10">
    <cfRule type="expression" dxfId="315" priority="61">
      <formula>$C$10&gt;$B$10</formula>
    </cfRule>
  </conditionalFormatting>
  <conditionalFormatting sqref="C11">
    <cfRule type="expression" dxfId="314" priority="60">
      <formula>$C$11&gt;$B$11</formula>
    </cfRule>
  </conditionalFormatting>
  <conditionalFormatting sqref="C12">
    <cfRule type="expression" dxfId="313" priority="59">
      <formula>$C$12&gt;$B$12</formula>
    </cfRule>
  </conditionalFormatting>
  <conditionalFormatting sqref="C13">
    <cfRule type="expression" dxfId="312" priority="58">
      <formula>$C$13&gt;$B$13</formula>
    </cfRule>
  </conditionalFormatting>
  <conditionalFormatting sqref="C14">
    <cfRule type="expression" dxfId="311" priority="57">
      <formula>$C$14&gt;$B$14</formula>
    </cfRule>
  </conditionalFormatting>
  <conditionalFormatting sqref="C16">
    <cfRule type="expression" dxfId="310" priority="56">
      <formula>$C$16&gt;$B$16</formula>
    </cfRule>
  </conditionalFormatting>
  <conditionalFormatting sqref="C17">
    <cfRule type="expression" dxfId="309" priority="55">
      <formula>$C$17&gt;$B$17</formula>
    </cfRule>
  </conditionalFormatting>
  <conditionalFormatting sqref="C18">
    <cfRule type="expression" dxfId="308" priority="54">
      <formula>$C$18&gt;$B$18</formula>
    </cfRule>
  </conditionalFormatting>
  <conditionalFormatting sqref="E7">
    <cfRule type="cellIs" dxfId="307" priority="53" operator="greaterThan">
      <formula>$D$7</formula>
    </cfRule>
  </conditionalFormatting>
  <conditionalFormatting sqref="E9:E18">
    <cfRule type="cellIs" dxfId="306" priority="51" operator="greaterThan">
      <formula>$D$9</formula>
    </cfRule>
  </conditionalFormatting>
  <conditionalFormatting sqref="G7">
    <cfRule type="cellIs" dxfId="305" priority="50" operator="lessThan">
      <formula>$F$7</formula>
    </cfRule>
  </conditionalFormatting>
  <conditionalFormatting sqref="G8">
    <cfRule type="cellIs" dxfId="304" priority="45" operator="lessThan">
      <formula>$F$8</formula>
    </cfRule>
    <cfRule type="cellIs" dxfId="303" priority="49" operator="lessThan">
      <formula>$F$9</formula>
    </cfRule>
  </conditionalFormatting>
  <conditionalFormatting sqref="G9">
    <cfRule type="cellIs" dxfId="302" priority="48" operator="lessThan">
      <formula>$F$10</formula>
    </cfRule>
  </conditionalFormatting>
  <conditionalFormatting sqref="G11">
    <cfRule type="cellIs" dxfId="301" priority="2" operator="lessThan">
      <formula>$F$11</formula>
    </cfRule>
    <cfRule type="cellIs" dxfId="300" priority="47" operator="lessThan">
      <formula>$F$12</formula>
    </cfRule>
  </conditionalFormatting>
  <conditionalFormatting sqref="G12">
    <cfRule type="cellIs" dxfId="299" priority="46" operator="lessThan">
      <formula>$F$13</formula>
    </cfRule>
  </conditionalFormatting>
  <conditionalFormatting sqref="G13">
    <cfRule type="cellIs" dxfId="298" priority="44" operator="lessThan">
      <formula>$F$13</formula>
    </cfRule>
    <cfRule type="cellIs" dxfId="297" priority="66" operator="lessThan">
      <formula>$F$14</formula>
    </cfRule>
  </conditionalFormatting>
  <conditionalFormatting sqref="G14">
    <cfRule type="cellIs" dxfId="296" priority="43" operator="lessThan">
      <formula>$F$14</formula>
    </cfRule>
  </conditionalFormatting>
  <conditionalFormatting sqref="I7">
    <cfRule type="cellIs" dxfId="295" priority="42" operator="lessThan">
      <formula>$H$7</formula>
    </cfRule>
  </conditionalFormatting>
  <conditionalFormatting sqref="I8">
    <cfRule type="cellIs" dxfId="294" priority="41" operator="lessThan">
      <formula>$H$8</formula>
    </cfRule>
  </conditionalFormatting>
  <conditionalFormatting sqref="I9">
    <cfRule type="cellIs" dxfId="293" priority="40" operator="lessThan">
      <formula>$H$9</formula>
    </cfRule>
  </conditionalFormatting>
  <conditionalFormatting sqref="I10">
    <cfRule type="cellIs" dxfId="292" priority="39" operator="lessThan">
      <formula>$H$10</formula>
    </cfRule>
  </conditionalFormatting>
  <conditionalFormatting sqref="I11">
    <cfRule type="cellIs" dxfId="291" priority="38" operator="lessThan">
      <formula>$H$11</formula>
    </cfRule>
  </conditionalFormatting>
  <conditionalFormatting sqref="I12">
    <cfRule type="cellIs" dxfId="290" priority="37" operator="lessThan">
      <formula>$H$12</formula>
    </cfRule>
  </conditionalFormatting>
  <conditionalFormatting sqref="I13">
    <cfRule type="cellIs" dxfId="289" priority="36" operator="lessThan">
      <formula>$H$13</formula>
    </cfRule>
  </conditionalFormatting>
  <conditionalFormatting sqref="I14">
    <cfRule type="cellIs" dxfId="288" priority="35" operator="lessThan">
      <formula>$H$14</formula>
    </cfRule>
  </conditionalFormatting>
  <conditionalFormatting sqref="G16">
    <cfRule type="cellIs" dxfId="287" priority="34" operator="lessThan">
      <formula>$F$16</formula>
    </cfRule>
  </conditionalFormatting>
  <conditionalFormatting sqref="G17">
    <cfRule type="cellIs" dxfId="286" priority="33" operator="lessThan">
      <formula>$F$17</formula>
    </cfRule>
  </conditionalFormatting>
  <conditionalFormatting sqref="G18">
    <cfRule type="cellIs" dxfId="285" priority="32" operator="lessThan">
      <formula>$F$18</formula>
    </cfRule>
  </conditionalFormatting>
  <conditionalFormatting sqref="I16">
    <cfRule type="cellIs" dxfId="284" priority="31" operator="lessThan">
      <formula>$H$16</formula>
    </cfRule>
  </conditionalFormatting>
  <conditionalFormatting sqref="I17">
    <cfRule type="cellIs" dxfId="283" priority="30" operator="lessThan">
      <formula>$H$17</formula>
    </cfRule>
  </conditionalFormatting>
  <conditionalFormatting sqref="I18">
    <cfRule type="cellIs" dxfId="282" priority="29" operator="lessThan">
      <formula>$H$18</formula>
    </cfRule>
  </conditionalFormatting>
  <conditionalFormatting sqref="K7">
    <cfRule type="cellIs" dxfId="281" priority="28" operator="greaterThan">
      <formula>$J$7</formula>
    </cfRule>
  </conditionalFormatting>
  <conditionalFormatting sqref="K8">
    <cfRule type="cellIs" dxfId="280" priority="27" operator="greaterThan">
      <formula>$J$8</formula>
    </cfRule>
  </conditionalFormatting>
  <conditionalFormatting sqref="K9">
    <cfRule type="cellIs" dxfId="279" priority="26" operator="greaterThan">
      <formula>$J$9</formula>
    </cfRule>
  </conditionalFormatting>
  <conditionalFormatting sqref="K10">
    <cfRule type="cellIs" dxfId="278" priority="25" operator="greaterThan">
      <formula>$J$10</formula>
    </cfRule>
  </conditionalFormatting>
  <conditionalFormatting sqref="K11">
    <cfRule type="cellIs" dxfId="277" priority="24" operator="greaterThan">
      <formula>$J$11</formula>
    </cfRule>
  </conditionalFormatting>
  <conditionalFormatting sqref="K12">
    <cfRule type="cellIs" dxfId="276" priority="23" operator="greaterThan">
      <formula>$J$12</formula>
    </cfRule>
  </conditionalFormatting>
  <conditionalFormatting sqref="K13">
    <cfRule type="cellIs" dxfId="275" priority="22" operator="greaterThan">
      <formula>$J$13</formula>
    </cfRule>
  </conditionalFormatting>
  <conditionalFormatting sqref="K14">
    <cfRule type="cellIs" dxfId="274" priority="21" operator="greaterThan">
      <formula>$J$14</formula>
    </cfRule>
  </conditionalFormatting>
  <conditionalFormatting sqref="K16">
    <cfRule type="cellIs" dxfId="273" priority="6" operator="greaterThan">
      <formula>$J$16</formula>
    </cfRule>
    <cfRule type="cellIs" dxfId="272" priority="20" operator="greaterThan">
      <formula>$J$16</formula>
    </cfRule>
  </conditionalFormatting>
  <conditionalFormatting sqref="K17">
    <cfRule type="cellIs" dxfId="271" priority="5" operator="greaterThan">
      <formula>$J$17</formula>
    </cfRule>
    <cfRule type="cellIs" dxfId="270" priority="19" operator="greaterThan">
      <formula>$J$17</formula>
    </cfRule>
  </conditionalFormatting>
  <conditionalFormatting sqref="K18">
    <cfRule type="cellIs" dxfId="269" priority="4" operator="greaterThan">
      <formula>$J$18</formula>
    </cfRule>
    <cfRule type="cellIs" dxfId="268" priority="18" operator="greaterThan">
      <formula>$J$18</formula>
    </cfRule>
  </conditionalFormatting>
  <conditionalFormatting sqref="M7">
    <cfRule type="cellIs" dxfId="267" priority="17" operator="lessThan">
      <formula>$L$7</formula>
    </cfRule>
  </conditionalFormatting>
  <conditionalFormatting sqref="M8">
    <cfRule type="cellIs" dxfId="266" priority="16" operator="lessThan">
      <formula>$L$8</formula>
    </cfRule>
  </conditionalFormatting>
  <conditionalFormatting sqref="M9">
    <cfRule type="cellIs" dxfId="265" priority="15" operator="lessThan">
      <formula>$L$9</formula>
    </cfRule>
  </conditionalFormatting>
  <conditionalFormatting sqref="M10">
    <cfRule type="cellIs" dxfId="264" priority="14" operator="lessThan">
      <formula>$L$10</formula>
    </cfRule>
  </conditionalFormatting>
  <conditionalFormatting sqref="M11">
    <cfRule type="cellIs" dxfId="263" priority="13" operator="lessThan">
      <formula>$L$11</formula>
    </cfRule>
  </conditionalFormatting>
  <conditionalFormatting sqref="M12">
    <cfRule type="cellIs" dxfId="262" priority="12" operator="lessThan">
      <formula>$L$12</formula>
    </cfRule>
  </conditionalFormatting>
  <conditionalFormatting sqref="M13">
    <cfRule type="cellIs" dxfId="261" priority="11" operator="lessThan">
      <formula>$L$13</formula>
    </cfRule>
  </conditionalFormatting>
  <conditionalFormatting sqref="M14">
    <cfRule type="cellIs" dxfId="260" priority="10" operator="lessThan">
      <formula>$L$14</formula>
    </cfRule>
  </conditionalFormatting>
  <conditionalFormatting sqref="M16">
    <cfRule type="cellIs" dxfId="259" priority="9" operator="lessThan">
      <formula>$L$16</formula>
    </cfRule>
  </conditionalFormatting>
  <conditionalFormatting sqref="M17">
    <cfRule type="cellIs" dxfId="258" priority="8" operator="lessThan">
      <formula>$L$17</formula>
    </cfRule>
  </conditionalFormatting>
  <conditionalFormatting sqref="M18">
    <cfRule type="cellIs" dxfId="257" priority="7" operator="lessThan">
      <formula>$L$18</formula>
    </cfRule>
  </conditionalFormatting>
  <conditionalFormatting sqref="G10">
    <cfRule type="cellIs" dxfId="256" priority="3" operator="lessThan">
      <formula>$F$10</formula>
    </cfRule>
  </conditionalFormatting>
  <conditionalFormatting sqref="C7">
    <cfRule type="cellIs" dxfId="255" priority="1" operator="greaterThan">
      <formula>$B$7</formula>
    </cfRule>
  </conditionalFormatting>
  <pageMargins left="0.7" right="0.7" top="0.75" bottom="0.75" header="0.3" footer="0.3"/>
  <pageSetup paperSize="9" scale="91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M18"/>
  <sheetViews>
    <sheetView workbookViewId="0">
      <selection activeCell="L28" sqref="L28"/>
    </sheetView>
  </sheetViews>
  <sheetFormatPr defaultRowHeight="15" x14ac:dyDescent="0.25"/>
  <cols>
    <col min="1" max="1" width="29.42578125" bestFit="1" customWidth="1"/>
    <col min="2" max="2" width="10" customWidth="1"/>
    <col min="3" max="3" width="14.7109375" customWidth="1"/>
    <col min="5" max="5" width="10.42578125" customWidth="1"/>
  </cols>
  <sheetData>
    <row r="4" spans="1:13" ht="15.75" thickBot="1" x14ac:dyDescent="0.3">
      <c r="A4" t="s">
        <v>24</v>
      </c>
    </row>
    <row r="5" spans="1:13" ht="57.75" customHeight="1" x14ac:dyDescent="0.25">
      <c r="A5" s="34" t="s">
        <v>0</v>
      </c>
      <c r="B5" s="32" t="s">
        <v>3</v>
      </c>
      <c r="C5" s="32"/>
      <c r="D5" s="32" t="s">
        <v>4</v>
      </c>
      <c r="E5" s="32"/>
      <c r="F5" s="32" t="s">
        <v>5</v>
      </c>
      <c r="G5" s="32"/>
      <c r="H5" s="32" t="s">
        <v>6</v>
      </c>
      <c r="I5" s="32"/>
      <c r="J5" s="32" t="s">
        <v>7</v>
      </c>
      <c r="K5" s="32"/>
      <c r="L5" s="32" t="s">
        <v>8</v>
      </c>
      <c r="M5" s="33"/>
    </row>
    <row r="6" spans="1:13" ht="15.75" thickBot="1" x14ac:dyDescent="0.3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x14ac:dyDescent="0.25">
      <c r="A7" s="6" t="s">
        <v>9</v>
      </c>
      <c r="B7" s="19"/>
      <c r="C7" s="7"/>
      <c r="D7" s="19"/>
      <c r="E7" s="7"/>
      <c r="F7" s="19"/>
      <c r="G7" s="7"/>
      <c r="H7" s="19"/>
      <c r="I7" s="7"/>
      <c r="J7" s="19"/>
      <c r="K7" s="7"/>
      <c r="L7" s="7">
        <v>3397</v>
      </c>
      <c r="M7" s="8"/>
    </row>
    <row r="8" spans="1:13" x14ac:dyDescent="0.25">
      <c r="A8" s="9" t="s">
        <v>10</v>
      </c>
      <c r="B8" s="20"/>
      <c r="C8" s="1"/>
      <c r="D8" s="20"/>
      <c r="E8" s="1"/>
      <c r="F8" s="20"/>
      <c r="G8" s="1"/>
      <c r="H8" s="20"/>
      <c r="I8" s="1"/>
      <c r="J8" s="20"/>
      <c r="K8" s="1"/>
      <c r="L8" s="1">
        <v>754</v>
      </c>
      <c r="M8" s="10"/>
    </row>
    <row r="9" spans="1:13" x14ac:dyDescent="0.25">
      <c r="A9" s="9" t="s">
        <v>11</v>
      </c>
      <c r="B9" s="20"/>
      <c r="C9" s="1"/>
      <c r="D9" s="20"/>
      <c r="E9" s="1"/>
      <c r="F9" s="20"/>
      <c r="G9" s="1"/>
      <c r="H9" s="20"/>
      <c r="I9" s="1"/>
      <c r="J9" s="20"/>
      <c r="K9" s="1"/>
      <c r="L9" s="1">
        <v>227</v>
      </c>
      <c r="M9" s="10"/>
    </row>
    <row r="10" spans="1:13" x14ac:dyDescent="0.25">
      <c r="A10" s="9" t="s">
        <v>12</v>
      </c>
      <c r="B10" s="20"/>
      <c r="C10" s="1"/>
      <c r="D10" s="20"/>
      <c r="E10" s="1"/>
      <c r="F10" s="20"/>
      <c r="G10" s="1"/>
      <c r="H10" s="20"/>
      <c r="I10" s="1"/>
      <c r="J10" s="20"/>
      <c r="K10" s="1"/>
      <c r="L10" s="1">
        <v>828</v>
      </c>
      <c r="M10" s="10"/>
    </row>
    <row r="11" spans="1:13" x14ac:dyDescent="0.25">
      <c r="A11" s="9" t="s">
        <v>13</v>
      </c>
      <c r="B11" s="20"/>
      <c r="C11" s="1"/>
      <c r="D11" s="20"/>
      <c r="E11" s="1"/>
      <c r="F11" s="20"/>
      <c r="G11" s="1"/>
      <c r="H11" s="20"/>
      <c r="I11" s="1"/>
      <c r="J11" s="20"/>
      <c r="K11" s="1"/>
      <c r="L11" s="1">
        <v>1151</v>
      </c>
      <c r="M11" s="10"/>
    </row>
    <row r="12" spans="1:13" x14ac:dyDescent="0.25">
      <c r="A12" s="9" t="s">
        <v>14</v>
      </c>
      <c r="B12" s="20"/>
      <c r="C12" s="1"/>
      <c r="D12" s="20"/>
      <c r="E12" s="1"/>
      <c r="F12" s="20"/>
      <c r="G12" s="1"/>
      <c r="H12" s="20"/>
      <c r="I12" s="1"/>
      <c r="J12" s="20"/>
      <c r="K12" s="1"/>
      <c r="L12" s="1">
        <v>157</v>
      </c>
      <c r="M12" s="10"/>
    </row>
    <row r="13" spans="1:13" x14ac:dyDescent="0.25">
      <c r="A13" s="9" t="s">
        <v>15</v>
      </c>
      <c r="B13" s="20"/>
      <c r="C13" s="1"/>
      <c r="D13" s="20"/>
      <c r="E13" s="1"/>
      <c r="F13" s="20"/>
      <c r="G13" s="1"/>
      <c r="H13" s="20"/>
      <c r="I13" s="1"/>
      <c r="J13" s="20"/>
      <c r="K13" s="1"/>
      <c r="L13" s="1">
        <v>280</v>
      </c>
      <c r="M13" s="10"/>
    </row>
    <row r="14" spans="1:13" x14ac:dyDescent="0.25">
      <c r="A14" s="9" t="s">
        <v>16</v>
      </c>
      <c r="B14" s="20"/>
      <c r="C14" s="1"/>
      <c r="D14" s="20"/>
      <c r="E14" s="1"/>
      <c r="F14" s="20"/>
      <c r="G14" s="1"/>
      <c r="H14" s="20"/>
      <c r="I14" s="1"/>
      <c r="J14" s="20"/>
      <c r="K14" s="1"/>
      <c r="L14" s="1">
        <v>100</v>
      </c>
      <c r="M14" s="10"/>
    </row>
    <row r="15" spans="1:13" x14ac:dyDescent="0.25">
      <c r="A15" s="9"/>
      <c r="B15" s="20"/>
      <c r="C15" s="1"/>
      <c r="D15" s="20"/>
      <c r="E15" s="1"/>
      <c r="F15" s="20"/>
      <c r="G15" s="13"/>
      <c r="H15" s="20"/>
      <c r="I15" s="1"/>
      <c r="J15" s="20"/>
      <c r="K15" s="1"/>
      <c r="L15" s="1"/>
      <c r="M15" s="10"/>
    </row>
    <row r="16" spans="1:13" x14ac:dyDescent="0.25">
      <c r="A16" s="9" t="s">
        <v>17</v>
      </c>
      <c r="B16" s="20"/>
      <c r="C16" s="1"/>
      <c r="D16" s="20"/>
      <c r="E16" s="1"/>
      <c r="F16" s="20"/>
      <c r="G16" s="1"/>
      <c r="H16" s="20"/>
      <c r="I16" s="1"/>
      <c r="J16" s="20"/>
      <c r="K16" s="1"/>
      <c r="L16" s="1">
        <v>785</v>
      </c>
      <c r="M16" s="10"/>
    </row>
    <row r="17" spans="1:13" x14ac:dyDescent="0.25">
      <c r="A17" s="9" t="s">
        <v>18</v>
      </c>
      <c r="B17" s="20"/>
      <c r="C17" s="1"/>
      <c r="D17" s="20"/>
      <c r="E17" s="1"/>
      <c r="F17" s="20"/>
      <c r="G17" s="1"/>
      <c r="H17" s="20"/>
      <c r="I17" s="1"/>
      <c r="J17" s="20"/>
      <c r="K17" s="1"/>
      <c r="L17" s="1">
        <v>216</v>
      </c>
      <c r="M17" s="10"/>
    </row>
    <row r="18" spans="1:13" ht="15.75" thickBot="1" x14ac:dyDescent="0.3">
      <c r="A18" s="11" t="s">
        <v>19</v>
      </c>
      <c r="B18" s="21"/>
      <c r="C18" s="2"/>
      <c r="D18" s="21"/>
      <c r="E18" s="2"/>
      <c r="F18" s="21"/>
      <c r="G18" s="2"/>
      <c r="H18" s="21"/>
      <c r="I18" s="2"/>
      <c r="J18" s="21"/>
      <c r="K18" s="2"/>
      <c r="L18" s="2">
        <v>357</v>
      </c>
      <c r="M18" s="3"/>
    </row>
  </sheetData>
  <mergeCells count="7">
    <mergeCell ref="L5:M5"/>
    <mergeCell ref="A5:A6"/>
    <mergeCell ref="B5:C5"/>
    <mergeCell ref="D5:E5"/>
    <mergeCell ref="F5:G5"/>
    <mergeCell ref="H5:I5"/>
    <mergeCell ref="J5:K5"/>
  </mergeCells>
  <phoneticPr fontId="2" type="noConversion"/>
  <conditionalFormatting sqref="B6:B12 D6 F6 H6 J6 L6 B19:B37">
    <cfRule type="expression" dxfId="254" priority="65">
      <formula>$B$6&lt;$A$6</formula>
    </cfRule>
  </conditionalFormatting>
  <conditionalFormatting sqref="C8">
    <cfRule type="expression" dxfId="253" priority="64">
      <formula>$C$8&gt;$B$8</formula>
    </cfRule>
  </conditionalFormatting>
  <conditionalFormatting sqref="E8">
    <cfRule type="cellIs" dxfId="252" priority="52" operator="greaterThan">
      <formula>$D$8</formula>
    </cfRule>
    <cfRule type="expression" dxfId="251" priority="63">
      <formula>$E$8&gt;$D$8</formula>
    </cfRule>
  </conditionalFormatting>
  <conditionalFormatting sqref="C9">
    <cfRule type="expression" dxfId="250" priority="62">
      <formula>$C$9&gt;$B$9</formula>
    </cfRule>
  </conditionalFormatting>
  <conditionalFormatting sqref="C10">
    <cfRule type="expression" dxfId="249" priority="61">
      <formula>$C$10&gt;$B$10</formula>
    </cfRule>
  </conditionalFormatting>
  <conditionalFormatting sqref="C11">
    <cfRule type="expression" dxfId="248" priority="60">
      <formula>$C$11&gt;$B$11</formula>
    </cfRule>
  </conditionalFormatting>
  <conditionalFormatting sqref="C12">
    <cfRule type="expression" dxfId="247" priority="59">
      <formula>$C$12&gt;$B$12</formula>
    </cfRule>
  </conditionalFormatting>
  <conditionalFormatting sqref="C13">
    <cfRule type="expression" dxfId="246" priority="58">
      <formula>$C$13&gt;$B$13</formula>
    </cfRule>
  </conditionalFormatting>
  <conditionalFormatting sqref="C14">
    <cfRule type="expression" dxfId="245" priority="57">
      <formula>$C$14&gt;$B$14</formula>
    </cfRule>
  </conditionalFormatting>
  <conditionalFormatting sqref="C16">
    <cfRule type="expression" dxfId="244" priority="56">
      <formula>$C$16&gt;$B$16</formula>
    </cfRule>
  </conditionalFormatting>
  <conditionalFormatting sqref="C17">
    <cfRule type="expression" dxfId="243" priority="55">
      <formula>$C$17&gt;$B$17</formula>
    </cfRule>
  </conditionalFormatting>
  <conditionalFormatting sqref="C18">
    <cfRule type="expression" dxfId="242" priority="54">
      <formula>$C$18&gt;$B$18</formula>
    </cfRule>
  </conditionalFormatting>
  <conditionalFormatting sqref="E7">
    <cfRule type="cellIs" dxfId="241" priority="53" operator="greaterThan">
      <formula>$D$7</formula>
    </cfRule>
  </conditionalFormatting>
  <conditionalFormatting sqref="E9:E18">
    <cfRule type="cellIs" dxfId="240" priority="51" operator="greaterThan">
      <formula>$D$9</formula>
    </cfRule>
  </conditionalFormatting>
  <conditionalFormatting sqref="G7">
    <cfRule type="cellIs" dxfId="239" priority="50" operator="lessThan">
      <formula>$F$7</formula>
    </cfRule>
  </conditionalFormatting>
  <conditionalFormatting sqref="G8">
    <cfRule type="cellIs" dxfId="238" priority="45" operator="lessThan">
      <formula>$F$8</formula>
    </cfRule>
    <cfRule type="cellIs" dxfId="237" priority="49" operator="lessThan">
      <formula>$F$9</formula>
    </cfRule>
  </conditionalFormatting>
  <conditionalFormatting sqref="G9">
    <cfRule type="cellIs" dxfId="236" priority="48" operator="lessThan">
      <formula>$F$10</formula>
    </cfRule>
  </conditionalFormatting>
  <conditionalFormatting sqref="G11">
    <cfRule type="cellIs" dxfId="235" priority="2" operator="lessThan">
      <formula>$F$11</formula>
    </cfRule>
    <cfRule type="cellIs" dxfId="234" priority="47" operator="lessThan">
      <formula>$F$12</formula>
    </cfRule>
  </conditionalFormatting>
  <conditionalFormatting sqref="G12">
    <cfRule type="cellIs" dxfId="233" priority="46" operator="lessThan">
      <formula>$F$13</formula>
    </cfRule>
  </conditionalFormatting>
  <conditionalFormatting sqref="G13">
    <cfRule type="cellIs" dxfId="232" priority="44" operator="lessThan">
      <formula>$F$13</formula>
    </cfRule>
    <cfRule type="cellIs" dxfId="231" priority="66" operator="lessThan">
      <formula>$F$14</formula>
    </cfRule>
  </conditionalFormatting>
  <conditionalFormatting sqref="G14">
    <cfRule type="cellIs" dxfId="230" priority="43" operator="lessThan">
      <formula>$F$14</formula>
    </cfRule>
  </conditionalFormatting>
  <conditionalFormatting sqref="I7">
    <cfRule type="cellIs" dxfId="229" priority="42" operator="lessThan">
      <formula>$H$7</formula>
    </cfRule>
  </conditionalFormatting>
  <conditionalFormatting sqref="I8">
    <cfRule type="cellIs" dxfId="228" priority="41" operator="lessThan">
      <formula>$H$8</formula>
    </cfRule>
  </conditionalFormatting>
  <conditionalFormatting sqref="I9">
    <cfRule type="cellIs" dxfId="227" priority="40" operator="lessThan">
      <formula>$H$9</formula>
    </cfRule>
  </conditionalFormatting>
  <conditionalFormatting sqref="I10">
    <cfRule type="cellIs" dxfId="226" priority="39" operator="lessThan">
      <formula>$H$10</formula>
    </cfRule>
  </conditionalFormatting>
  <conditionalFormatting sqref="I11">
    <cfRule type="cellIs" dxfId="225" priority="38" operator="lessThan">
      <formula>$H$11</formula>
    </cfRule>
  </conditionalFormatting>
  <conditionalFormatting sqref="I12">
    <cfRule type="cellIs" dxfId="224" priority="37" operator="lessThan">
      <formula>$H$12</formula>
    </cfRule>
  </conditionalFormatting>
  <conditionalFormatting sqref="I13">
    <cfRule type="cellIs" dxfId="223" priority="36" operator="lessThan">
      <formula>$H$13</formula>
    </cfRule>
  </conditionalFormatting>
  <conditionalFormatting sqref="I14">
    <cfRule type="cellIs" dxfId="222" priority="35" operator="lessThan">
      <formula>$H$14</formula>
    </cfRule>
  </conditionalFormatting>
  <conditionalFormatting sqref="G16">
    <cfRule type="cellIs" dxfId="221" priority="34" operator="lessThan">
      <formula>$F$16</formula>
    </cfRule>
  </conditionalFormatting>
  <conditionalFormatting sqref="G17">
    <cfRule type="cellIs" dxfId="220" priority="33" operator="lessThan">
      <formula>$F$17</formula>
    </cfRule>
  </conditionalFormatting>
  <conditionalFormatting sqref="G18">
    <cfRule type="cellIs" dxfId="219" priority="32" operator="lessThan">
      <formula>$F$18</formula>
    </cfRule>
  </conditionalFormatting>
  <conditionalFormatting sqref="I16">
    <cfRule type="cellIs" dxfId="218" priority="31" operator="lessThan">
      <formula>$H$16</formula>
    </cfRule>
  </conditionalFormatting>
  <conditionalFormatting sqref="I17">
    <cfRule type="cellIs" dxfId="217" priority="30" operator="lessThan">
      <formula>$H$17</formula>
    </cfRule>
  </conditionalFormatting>
  <conditionalFormatting sqref="I18">
    <cfRule type="cellIs" dxfId="216" priority="29" operator="lessThan">
      <formula>$H$18</formula>
    </cfRule>
  </conditionalFormatting>
  <conditionalFormatting sqref="K7">
    <cfRule type="cellIs" dxfId="215" priority="28" operator="greaterThan">
      <formula>$J$7</formula>
    </cfRule>
  </conditionalFormatting>
  <conditionalFormatting sqref="K8">
    <cfRule type="cellIs" dxfId="214" priority="27" operator="greaterThan">
      <formula>$J$8</formula>
    </cfRule>
  </conditionalFormatting>
  <conditionalFormatting sqref="K9">
    <cfRule type="cellIs" dxfId="213" priority="26" operator="greaterThan">
      <formula>$J$9</formula>
    </cfRule>
  </conditionalFormatting>
  <conditionalFormatting sqref="K10">
    <cfRule type="cellIs" dxfId="212" priority="25" operator="greaterThan">
      <formula>$J$10</formula>
    </cfRule>
  </conditionalFormatting>
  <conditionalFormatting sqref="K11">
    <cfRule type="cellIs" dxfId="211" priority="24" operator="greaterThan">
      <formula>$J$11</formula>
    </cfRule>
  </conditionalFormatting>
  <conditionalFormatting sqref="K12">
    <cfRule type="cellIs" dxfId="210" priority="23" operator="greaterThan">
      <formula>$J$12</formula>
    </cfRule>
  </conditionalFormatting>
  <conditionalFormatting sqref="K13">
    <cfRule type="cellIs" dxfId="209" priority="22" operator="greaterThan">
      <formula>$J$13</formula>
    </cfRule>
  </conditionalFormatting>
  <conditionalFormatting sqref="K14">
    <cfRule type="cellIs" dxfId="208" priority="21" operator="greaterThan">
      <formula>$J$14</formula>
    </cfRule>
  </conditionalFormatting>
  <conditionalFormatting sqref="K16">
    <cfRule type="cellIs" dxfId="207" priority="6" operator="greaterThan">
      <formula>$J$16</formula>
    </cfRule>
    <cfRule type="cellIs" dxfId="206" priority="20" operator="greaterThan">
      <formula>$J$16</formula>
    </cfRule>
  </conditionalFormatting>
  <conditionalFormatting sqref="K17">
    <cfRule type="cellIs" dxfId="205" priority="5" operator="greaterThan">
      <formula>$J$17</formula>
    </cfRule>
    <cfRule type="cellIs" dxfId="204" priority="19" operator="greaterThan">
      <formula>$J$17</formula>
    </cfRule>
  </conditionalFormatting>
  <conditionalFormatting sqref="K18">
    <cfRule type="cellIs" dxfId="203" priority="4" operator="greaterThan">
      <formula>$J$18</formula>
    </cfRule>
    <cfRule type="cellIs" dxfId="202" priority="18" operator="greaterThan">
      <formula>$J$18</formula>
    </cfRule>
  </conditionalFormatting>
  <conditionalFormatting sqref="M7">
    <cfRule type="cellIs" dxfId="201" priority="17" operator="lessThan">
      <formula>$L$7</formula>
    </cfRule>
  </conditionalFormatting>
  <conditionalFormatting sqref="M8">
    <cfRule type="cellIs" dxfId="200" priority="16" operator="lessThan">
      <formula>$L$8</formula>
    </cfRule>
  </conditionalFormatting>
  <conditionalFormatting sqref="M9">
    <cfRule type="cellIs" dxfId="199" priority="15" operator="lessThan">
      <formula>$L$9</formula>
    </cfRule>
  </conditionalFormatting>
  <conditionalFormatting sqref="M10">
    <cfRule type="cellIs" dxfId="198" priority="14" operator="lessThan">
      <formula>$L$10</formula>
    </cfRule>
  </conditionalFormatting>
  <conditionalFormatting sqref="M11">
    <cfRule type="cellIs" dxfId="197" priority="13" operator="lessThan">
      <formula>$L$11</formula>
    </cfRule>
  </conditionalFormatting>
  <conditionalFormatting sqref="M12">
    <cfRule type="cellIs" dxfId="196" priority="12" operator="lessThan">
      <formula>$L$12</formula>
    </cfRule>
  </conditionalFormatting>
  <conditionalFormatting sqref="M13">
    <cfRule type="cellIs" dxfId="195" priority="11" operator="lessThan">
      <formula>$L$13</formula>
    </cfRule>
  </conditionalFormatting>
  <conditionalFormatting sqref="M14">
    <cfRule type="cellIs" dxfId="194" priority="10" operator="lessThan">
      <formula>$L$14</formula>
    </cfRule>
  </conditionalFormatting>
  <conditionalFormatting sqref="M16">
    <cfRule type="cellIs" dxfId="193" priority="9" operator="lessThan">
      <formula>$L$16</formula>
    </cfRule>
  </conditionalFormatting>
  <conditionalFormatting sqref="M17">
    <cfRule type="cellIs" dxfId="192" priority="8" operator="lessThan">
      <formula>$L$17</formula>
    </cfRule>
  </conditionalFormatting>
  <conditionalFormatting sqref="M18">
    <cfRule type="cellIs" dxfId="191" priority="7" operator="lessThan">
      <formula>$L$18</formula>
    </cfRule>
  </conditionalFormatting>
  <conditionalFormatting sqref="G10">
    <cfRule type="cellIs" dxfId="190" priority="3" operator="lessThan">
      <formula>$F$10</formula>
    </cfRule>
  </conditionalFormatting>
  <conditionalFormatting sqref="C7">
    <cfRule type="cellIs" dxfId="189" priority="1" operator="greaterThan">
      <formula>$B$7</formula>
    </cfRule>
  </conditionalFormatting>
  <pageMargins left="0.7" right="0.7" top="0.75" bottom="0.75" header="0.3" footer="0.3"/>
  <pageSetup paperSize="9" scale="8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Родионова Ольга Анатольевна</cp:lastModifiedBy>
  <cp:lastPrinted>2019-08-06T23:15:43Z</cp:lastPrinted>
  <dcterms:created xsi:type="dcterms:W3CDTF">2017-03-31T09:53:21Z</dcterms:created>
  <dcterms:modified xsi:type="dcterms:W3CDTF">2019-08-07T05:28:08Z</dcterms:modified>
</cp:coreProperties>
</file>